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4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  <sheet name="Grafica" sheetId="4" r:id="rId5"/>
  </sheets>
  <definedNames>
    <definedName name="_xlnm._FilterDatabase" localSheetId="0" hidden="1">Dashboard_Unidad!$B$9:$F$9</definedName>
  </definedNames>
  <calcPr calcId="181029" fullCalcOnLoad="1"/>
  <pivotCaches>
    <pivotCache cacheId="1" r:id="rId6"/>
  </pivotCaches>
</workbook>
</file>

<file path=xl/sharedStrings.xml><?xml version="1.0" encoding="utf-8"?>
<sst xmlns="http://schemas.openxmlformats.org/spreadsheetml/2006/main" count="20" uniqueCount="20">
  <si>
    <t>Reporte Dashboard Unidad</t>
  </si>
  <si>
    <t>Empresa</t>
  </si>
  <si>
    <t>INTERNACIONAL TRACK DE MEXICO (Global)</t>
  </si>
  <si>
    <t>Flotilla</t>
  </si>
  <si>
    <t>Todas las Flotillas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</si>
  <si>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</si>
  <si>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</si>
  <si>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</si>
  <si>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</si>
  <si>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</si>
  <si>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</si>
  <si>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</si>
  <si>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</si>
  <si>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</si>
  <si>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Activo</t>
  </si>
  <si>
    <t>En Movimiento</t>
  </si>
  <si>
    <t xml:space="preserve"> </t>
  </si>
  <si>
    <t>08d-22h-47m parado</t>
  </si>
  <si>
    <t>Parado más de 24hrs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</si>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</sst>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4" applyFont="1" fillId="4" applyFill="1" borderId="1" applyBorder="1" xfId="0" applyProtection="1" applyAlignment="1">
      <alignment horizontal="center" vertical="center" wrapText="1"/>
    </xf>
    <xf numFmtId="0" applyNumberFormat="1" fontId="0" applyFont="1" fillId="3" applyFill="1" borderId="4" applyBorder="1" xfId="0" applyProtection="1" applyAlignment="1">
      <alignment vertical="center" wrapText="1"/>
    </xf>
    <xf numFmtId="49" applyNumberFormat="1" fontId="0" applyFont="1" fillId="5" applyFill="1" borderId="5" applyBorder="1" xfId="0" applyProtection="1" applyAlignment="1">
      <alignment vertical="center"/>
    </xf>
    <xf numFmtId="0" applyNumberFormat="1" fontId="0" applyFont="1" fillId="5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3" applyFont="1" fillId="4" applyFill="1" borderId="7" applyBorder="1" xfId="0" applyProtection="1" applyAlignment="1">
      <alignment horizontal="center" vertic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9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10" applyBorder="1" xfId="0" applyProtection="1" applyAlignment="1">
      <alignment horizontal="left" vertical="center" indent="1"/>
    </xf>
    <xf numFmtId="0" applyNumberFormat="1" fontId="0" applyFont="1" fillId="0" applyFill="1" borderId="11" applyBorder="1" xfId="0" applyProtection="1" applyAlignment="1">
      <alignment horizontal="left" vertical="center" indent="1"/>
    </xf>
    <xf numFmtId="0" applyNumberFormat="1" fontId="0" applyFont="1" fillId="0" applyFill="1" borderId="8" applyBorder="1" xfId="0" applyProtection="1" applyAlignment="1">
      <alignment horizontal="left" vertical="center" indent="1"/>
    </xf>
    <xf numFmtId="0" applyNumberFormat="1" fontId="0" applyFont="1" fillId="0" applyFill="1" borderId="12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vertical="center"/>
    </xf>
    <xf numFmtId="165" applyNumberFormat="1" fontId="0" applyFont="1" fillId="3" applyFill="1" borderId="3" applyBorder="1" xfId="0" applyProtection="1" applyAlignment="1">
      <alignment horizontal="center" vertical="center"/>
    </xf>
    <xf numFmtId="166" applyNumberFormat="1" fontId="0" applyFont="1" fillId="3" applyFill="1" borderId="3" applyBorder="1" xfId="0" applyProtection="1" applyAlignment="1">
      <alignment horizontal="center" vertical="center"/>
    </xf>
    <xf numFmtId="164" applyNumberFormat="1" fontId="0" applyFont="1" fillId="5" applyFill="1" borderId="5" applyBorder="1" xfId="0" applyProtection="1" applyAlignment="1">
      <alignment vertical="center"/>
    </xf>
    <xf numFmtId="165" applyNumberFormat="1" fontId="0" applyFont="1" fillId="5" applyFill="1" borderId="5" applyBorder="1" xfId="0" applyProtection="1" applyAlignment="1">
      <alignment horizontal="center" vertical="center"/>
    </xf>
    <xf numFmtId="166" applyNumberFormat="1" fontId="0" applyFont="1" fillId="5" applyFill="1" borderId="5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../xl/worksheets/sheet4.xml"/><Relationship Id="rId6" Type="http://schemas.openxmlformats.org/officeDocument/2006/relationships/pivotCacheDefinition" Target="/xl/pivotCache/pivotCacheDefinition1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19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En Movimiento"/>
        <s v="Parado más de 24hr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3">
        <item x="0"/>
        <item x="1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21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27.7265625" customWidth="1" style="1"/>
    <col min="5" max="5" width="48.7265625" customWidth="1" style="1"/>
    <col min="6" max="6" width="39.1796875" customWidth="1" style="5"/>
  </cols>
  <sheetData>
    <row r="2" ht="18.5">
      <c r="B2" s="2"/>
      <c r="C2" s="17" t="s">
        <v>0</v>
      </c>
      <c r="D2" s="17"/>
      <c r="E2" s="17"/>
      <c r="F2" s="18"/>
    </row>
    <row r="3" ht="15">
      <c r="C3" s="10"/>
      <c r="D3" s="10"/>
      <c r="E3" s="10"/>
    </row>
    <row r="4">
      <c r="B4" s="13" t="s">
        <v>1</v>
      </c>
      <c r="C4" s="19" t="s">
        <v>2</v>
      </c>
      <c r="D4" s="20"/>
      <c r="E4" s="11"/>
      <c r="F4" s="1"/>
    </row>
    <row r="5">
      <c r="B5" s="14" t="s">
        <v>3</v>
      </c>
      <c r="C5" s="21" t="s">
        <v>4</v>
      </c>
      <c r="D5" s="22"/>
      <c r="E5" s="11"/>
      <c r="F5" s="1"/>
    </row>
    <row r="6">
      <c r="B6" s="14" t="s">
        <v>5</v>
      </c>
      <c r="C6" s="21" t="s">
        <v>6</v>
      </c>
      <c r="D6" s="22"/>
      <c r="E6" s="11"/>
      <c r="F6" s="1"/>
    </row>
    <row r="7">
      <c r="B7" s="14" t="s">
        <v>7</v>
      </c>
      <c r="C7" s="21" t="s">
        <v>8</v>
      </c>
      <c r="D7" s="22"/>
      <c r="E7" s="11"/>
      <c r="F7" s="1"/>
    </row>
    <row r="8" ht="15">
      <c r="C8" s="5"/>
      <c r="D8" s="5"/>
      <c r="E8" s="5"/>
      <c r="F8" s="1"/>
    </row>
    <row r="9">
      <c r="B9" s="4" t="s">
        <v>9</v>
      </c>
      <c r="C9" s="4" t="s">
        <v>10</v>
      </c>
      <c r="D9" s="12" t="s">
        <v>11</v>
      </c>
      <c r="E9" s="12" t="s">
        <v>12</v>
      </c>
      <c r="F9" s="6" t="s">
        <v>13</v>
      </c>
    </row>
    <row r="10">
      <c r="B10" s="23">
        <f>"862894021874964"</f>
      </c>
      <c r="C10" s="24">
        <f>=DATE(2024,11,08)</f>
      </c>
      <c r="D10" s="25">
        <f>=DATE(1900,1,0) + TIME(17,34,00)</f>
      </c>
      <c r="E10" s="15" t="s">
        <v>14</v>
      </c>
      <c r="F10" s="7" t="s">
        <v>15</v>
      </c>
      <c r="G10" s="0" t="s">
        <v>16</v>
      </c>
    </row>
    <row r="11">
      <c r="B11" s="23">
        <f>"9000000015"</f>
      </c>
      <c r="C11" s="24">
        <f>=DATE(2024,10,23)</f>
      </c>
      <c r="D11" s="25">
        <f>=DATE(1900,1,0) + TIME(14,36,00)</f>
      </c>
      <c r="E11" s="15" t="s">
        <v>14</v>
      </c>
      <c r="F11" s="7" t="s">
        <v>15</v>
      </c>
      <c r="G11" s="0" t="s">
        <v>16</v>
      </c>
    </row>
    <row r="12">
      <c r="B12" s="23">
        <f>"800000000001000"</f>
      </c>
      <c r="C12" s="24">
        <f>=DATE(2024,12,11)</f>
      </c>
      <c r="D12" s="25">
        <f>=DATE(1900,1,0) + TIME(17,31,00)</f>
      </c>
      <c r="E12" s="15" t="s">
        <v>14</v>
      </c>
      <c r="F12" s="7" t="s">
        <v>15</v>
      </c>
      <c r="G12" s="0" t="s">
        <v>16</v>
      </c>
    </row>
    <row r="13">
      <c r="B13" s="23">
        <f>"800000000001002"</f>
      </c>
      <c r="C13" s="24">
        <f>=DATE(2024,12,11)</f>
      </c>
      <c r="D13" s="25">
        <f>=DATE(1900,1,0) + TIME(17,31,00)</f>
      </c>
      <c r="E13" s="15" t="s">
        <v>14</v>
      </c>
      <c r="F13" s="7" t="s">
        <v>15</v>
      </c>
      <c r="G13" s="0" t="s">
        <v>16</v>
      </c>
    </row>
    <row r="14">
      <c r="B14" s="23">
        <f>"800000000001009"</f>
      </c>
      <c r="C14" s="24">
        <f>=DATE(2024,12,11)</f>
      </c>
      <c r="D14" s="25">
        <f>=DATE(1900,1,0) + TIME(17,31,00)</f>
      </c>
      <c r="E14" s="15" t="s">
        <v>14</v>
      </c>
      <c r="F14" s="7" t="s">
        <v>15</v>
      </c>
      <c r="G14" s="0" t="s">
        <v>16</v>
      </c>
    </row>
    <row r="15">
      <c r="B15" s="23">
        <f>"9000000016"</f>
      </c>
      <c r="C15" s="24">
        <f>=DATE(2024,11,28)</f>
      </c>
      <c r="D15" s="25">
        <f>=DATE(1900,1,0) + TIME(16,30,00)</f>
      </c>
      <c r="E15" s="15" t="s">
        <v>14</v>
      </c>
      <c r="F15" s="7" t="s">
        <v>15</v>
      </c>
      <c r="G15" s="0" t="s">
        <v>16</v>
      </c>
    </row>
    <row r="16">
      <c r="B16" s="23">
        <f>"9000000017"</f>
      </c>
      <c r="C16" s="24">
        <f>=DATE(2024,11,28)</f>
      </c>
      <c r="D16" s="25">
        <f>=DATE(1900,1,0) + TIME(16,30,00)</f>
      </c>
      <c r="E16" s="15" t="s">
        <v>14</v>
      </c>
      <c r="F16" s="7" t="s">
        <v>15</v>
      </c>
      <c r="G16" s="0" t="s">
        <v>16</v>
      </c>
    </row>
    <row r="17">
      <c r="B17" s="23">
        <f>"9000000018"</f>
      </c>
      <c r="C17" s="24">
        <f>=DATE(2024,11,28)</f>
      </c>
      <c r="D17" s="25">
        <f>=DATE(1900,1,0) + TIME(16,30,00)</f>
      </c>
      <c r="E17" s="15" t="s">
        <v>14</v>
      </c>
      <c r="F17" s="7" t="s">
        <v>15</v>
      </c>
      <c r="G17" s="0" t="s">
        <v>16</v>
      </c>
    </row>
    <row r="18">
      <c r="B18" s="23">
        <f>"868589060360271"</f>
      </c>
      <c r="C18" s="24">
        <f>=DATE(2024,12,20)</f>
      </c>
      <c r="D18" s="25">
        <f>=DATE(1900,1,0) + TIME(10,15,00)</f>
      </c>
      <c r="E18" s="15" t="s">
        <v>17</v>
      </c>
      <c r="F18" s="7" t="s">
        <v>18</v>
      </c>
      <c r="G18" s="0" t="s">
        <v>16</v>
      </c>
    </row>
    <row r="19">
      <c r="B19" s="26">
        <f>"860060030040043"</f>
      </c>
      <c r="C19" s="27">
        <f>=DATE(2024,12,20)</f>
      </c>
      <c r="D19" s="28">
        <f>=DATE(1900,1,0) + TIME(20,48,00)</f>
      </c>
      <c r="E19" s="8" t="s">
        <v>14</v>
      </c>
      <c r="F19" s="9" t="s">
        <v>15</v>
      </c>
      <c r="G19" s="0" t="s">
        <v>16</v>
      </c>
    </row>
    <row r="20" ht="15"/>
    <row r="21">
      <c r="B21" s="3" t="s">
        <v>19</v>
      </c>
      <c r="C21" s="16">
        <f>COUNTA(B10:B19)</f>
        <v>2</v>
      </c>
      <c r="F21" s="1"/>
    </row>
  </sheetData>
  <autoFilter ref="B9:F9" xr:uid="{00000000-0009-0000-0000-000000000000}"/>
  <mergeCells>
    <mergeCell ref="C2:F2"/>
    <mergeCell ref="C4:D4"/>
    <mergeCell ref="C5:D5"/>
    <mergeCell ref="C6:D6"/>
    <mergeCell ref="C7:D7"/>
  </mergeCells>
  <conditionalFormatting sqref="B10:F19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