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theme+xml" PartName="/xl/theme/theme1.xml"/>
  <Override ContentType="application/vnd.openxmlformats-officedocument.spreadsheetml.styles+xml" PartName="/xl/styles.xml"/>
  <Override ContentType="application/vnd.openxmlformats-officedocument.custom-properties+xml" PartName="/docProps/custom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package.core-properties+xml" PartName="/docProps/core.xml"/>
  <Override ContentType="application/vnd.openxmlformats-officedocument.extended-properties+xml" PartName="/docProps/app.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ulog\Desktop\Trabajo de silvestre\Plantillas\"/>
    </mc:Choice>
  </mc:AlternateContent>
  <xr:revisionPtr revIDLastSave="0" documentId="13_ncr:1_{0F08D601-E2B2-4F63-9FD6-DE2872286D69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Dashboard_Unidad" sheetId="3" r:id="rId1"/>
  </sheets>
  <definedNames>
    <definedName name="_xlnm._FilterDatabase" localSheetId="0" hidden="1">Dashboard_Unidad!$B$9:$F$9</definedName>
  </definedNames>
  <calcPr calcId="181029" fullCalcOnLoad="1"/>
</workbook>
</file>

<file path=xl/sharedStrings.xml><?xml version="1.0" encoding="utf-8"?>
<sst xmlns="http://schemas.openxmlformats.org/spreadsheetml/2006/main" count="17" uniqueCount="17">
  <si>
    <t>Reporte Dashboard Unidad</t>
  </si>
  <si>
    <t>Empresa</t>
  </si>
  <si>
    <t>INTERNACIONAL TRACK DE MEXICO (Global)</t>
  </si>
  <si>
    <t>Flotilla</t>
  </si>
  <si>
    <t>Todas las Flotillas</t>
  </si>
  <si>
    <t>Estado</t>
  </si>
  <si>
    <t>Estado General</t>
  </si>
  <si>
    <t>Filtro</t>
  </si>
  <si>
    <t>En Movimiento</t>
  </si>
  <si>
    <t>Unidad</t>
  </si>
  <si>
    <t>Ultima Fecha de Registro</t>
  </si>
  <si>
    <t>Ultima Hora de Registro</t>
  </si>
  <si>
    <t>Información</t>
  </si>
  <si>
    <t>Clasificación</t>
  </si>
  <si>
    <t>Activo</t>
  </si>
  <si>
    <t xml:space="preserve"> </t>
  </si>
  <si>
    <t>Total de Registros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</si>
</sst>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text"/>
    <numFmt numFmtId="165" formatCode="dd/mm/yyyy"/>
    <numFmt numFmtId="166" formatCode="hh:mm AM/PM"/>
  </numFmts>
  <fonts count="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rgb="FFCC0000"/>
      <name val="Calibri"/>
      <family val="2"/>
      <scheme val="minor"/>
    </font>
    <font>
      <b/>
      <sz val="11"/>
      <color rgb="FF000000" tint="0.049989318521683403"/>
      <name val="Calibri"/>
      <family val="2"/>
      <scheme val="minor"/>
    </font>
    <font>
      <b/>
      <sz val="11"/>
      <color rgb="FF000000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u/>
      <sz val="14"/>
      <color rgb="FF293C8E"/>
      <name val="Calibri"/>
      <family val="2"/>
      <scheme val="minor"/>
    </font>
    <font>
      <b/>
      <sz val="14"/>
      <color rgb="FF293C8E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E0E0E0"/>
        <bgColor indexed="64"/>
      </patternFill>
    </fill>
  </fills>
  <borders count="13">
    <border>
      <left/>
      <right/>
      <top/>
      <bottom/>
      <diagonal/>
    </border>
    <border>
      <left style="thin">
        <color rgb="FF808080"/>
      </left>
      <right style="medium">
        <color rgb="FF808080"/>
      </right>
      <top style="medium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medium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medium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indexed="64"/>
      </bottom>
      <diagonal/>
    </border>
    <border>
      <left style="thin">
        <color rgb="FF808080"/>
      </left>
      <right style="medium">
        <color rgb="FF808080"/>
      </right>
      <top style="thin">
        <color rgb="FF808080"/>
      </top>
      <bottom style="thin">
        <color indexed="64"/>
      </bottom>
      <diagonal/>
    </border>
    <border>
      <left style="thin">
        <color rgb="FF808080"/>
      </left>
      <right/>
      <top style="medium">
        <color rgb="FF808080"/>
      </top>
      <bottom style="thin">
        <color rgb="FF808080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rgb="FF808080"/>
      </left>
      <right/>
      <top style="thin">
        <color rgb="FF808080"/>
      </top>
      <bottom style="thin">
        <color rgb="FF808080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1">
    <xf numFmtId="0" fontId="0" fillId="0" borderId="0"/>
  </cellStyleXfs>
  <cellXfs count="29">
    <xf numFmtId="0" applyNumberFormat="1" fontId="0" applyFont="1" fillId="0" applyFill="1" borderId="0" applyBorder="1" xfId="0" applyProtection="1"/>
    <xf numFmtId="0" applyNumberFormat="1" fontId="0" applyFont="1" fillId="0" applyFill="1" borderId="0" applyBorder="1" xfId="0" applyProtection="1" applyAlignment="1">
      <alignment horizontal="center" vertical="center"/>
    </xf>
    <xf numFmtId="0" applyNumberFormat="1" fontId="2" applyFont="1" fillId="0" applyFill="1" borderId="0" applyBorder="1" xfId="0" applyProtection="1" applyAlignment="1">
      <alignment horizontal="center" vertical="center"/>
    </xf>
    <xf numFmtId="49" applyNumberFormat="1" fontId="1" applyFont="1" fillId="2" applyFill="1" borderId="2" applyBorder="1" xfId="0" applyProtection="1" applyAlignment="1">
      <alignment horizontal="left" vertical="center"/>
    </xf>
    <xf numFmtId="49" applyNumberFormat="1" fontId="3" applyFont="1" fillId="4" applyFill="1" borderId="2" applyBorder="1" xfId="0" applyProtection="1" applyAlignment="1">
      <alignment horizontal="center" vertical="center"/>
    </xf>
    <xf numFmtId="0" applyNumberFormat="1" fontId="0" applyFont="1" fillId="0" applyFill="1" borderId="0" applyBorder="1" xfId="0" applyProtection="1" applyAlignment="1">
      <alignment horizontal="center" vertical="center" wrapText="1"/>
    </xf>
    <xf numFmtId="0" applyNumberFormat="1" fontId="4" applyFont="1" fillId="4" applyFill="1" borderId="1" applyBorder="1" xfId="0" applyProtection="1" applyAlignment="1">
      <alignment horizontal="center" vertical="center" wrapText="1"/>
    </xf>
    <xf numFmtId="0" applyNumberFormat="1" fontId="0" applyFont="1" fillId="3" applyFill="1" borderId="4" applyBorder="1" xfId="0" applyProtection="1" applyAlignment="1">
      <alignment vertical="center" wrapText="1"/>
    </xf>
    <xf numFmtId="49" applyNumberFormat="1" fontId="0" applyFont="1" fillId="5" applyFill="1" borderId="5" applyBorder="1" xfId="0" applyProtection="1" applyAlignment="1">
      <alignment vertical="center"/>
    </xf>
    <xf numFmtId="0" applyNumberFormat="1" fontId="0" applyFont="1" fillId="5" applyFill="1" borderId="6" applyBorder="1" xfId="0" applyProtection="1" applyAlignment="1">
      <alignment vertical="center" wrapText="1"/>
    </xf>
    <xf numFmtId="0" applyNumberFormat="1" fontId="5" applyFont="1" fillId="0" applyFill="1" borderId="0" applyBorder="1" xfId="0" applyProtection="1" applyAlignment="1">
      <alignment horizontal="center" vertical="center" wrapText="1"/>
    </xf>
    <xf numFmtId="0" applyNumberFormat="1" fontId="0" applyFont="1" fillId="0" applyFill="1" borderId="0" applyBorder="1" xfId="0" applyProtection="1" applyAlignment="1">
      <alignment horizontal="left" vertical="center"/>
    </xf>
    <xf numFmtId="49" applyNumberFormat="1" fontId="3" applyFont="1" fillId="4" applyFill="1" borderId="7" applyBorder="1" xfId="0" applyProtection="1" applyAlignment="1">
      <alignment horizontal="center" vertical="center"/>
    </xf>
    <xf numFmtId="49" applyNumberFormat="1" fontId="1" applyFont="1" fillId="2" applyFill="1" borderId="7" applyBorder="1" xfId="0" applyProtection="1" applyAlignment="1">
      <alignment horizontal="right" vertical="center"/>
    </xf>
    <xf numFmtId="49" applyNumberFormat="1" fontId="1" applyFont="1" fillId="2" applyFill="1" borderId="9" applyBorder="1" xfId="0" applyProtection="1" applyAlignment="1">
      <alignment horizontal="right" vertical="center"/>
    </xf>
    <xf numFmtId="49" applyNumberFormat="1" fontId="0" applyFont="1" fillId="3" applyFill="1" borderId="3" applyBorder="1" xfId="0" applyProtection="1" applyAlignment="1">
      <alignment horizontal="left" vertical="center"/>
    </xf>
    <xf numFmtId="0" applyNumberFormat="1" fontId="1" applyFont="1" fillId="0" applyFill="1" borderId="1" applyBorder="1" xfId="0" applyProtection="1" applyAlignment="1">
      <alignment horizontal="left" vertical="center" indent="1"/>
    </xf>
    <xf numFmtId="0" applyNumberFormat="1" fontId="7" applyFont="1" fillId="0" applyFill="1" borderId="0" applyBorder="1" xfId="0" applyProtection="1" applyAlignment="1">
      <alignment horizontal="center" vertical="center"/>
    </xf>
    <xf numFmtId="0" applyNumberFormat="1" fontId="6" applyFont="1" fillId="0" applyFill="1" borderId="0" applyBorder="1" xfId="0" applyProtection="1" applyAlignment="1">
      <alignment horizontal="center" vertical="center"/>
    </xf>
    <xf numFmtId="0" applyNumberFormat="1" fontId="0" applyFont="1" fillId="0" applyFill="1" borderId="10" applyBorder="1" xfId="0" applyProtection="1" applyAlignment="1">
      <alignment horizontal="left" vertical="center" indent="1"/>
    </xf>
    <xf numFmtId="0" applyNumberFormat="1" fontId="0" applyFont="1" fillId="0" applyFill="1" borderId="11" applyBorder="1" xfId="0" applyProtection="1" applyAlignment="1">
      <alignment horizontal="left" vertical="center" indent="1"/>
    </xf>
    <xf numFmtId="0" applyNumberFormat="1" fontId="0" applyFont="1" fillId="0" applyFill="1" borderId="8" applyBorder="1" xfId="0" applyProtection="1" applyAlignment="1">
      <alignment horizontal="left" vertical="center" indent="1"/>
    </xf>
    <xf numFmtId="0" applyNumberFormat="1" fontId="0" applyFont="1" fillId="0" applyFill="1" borderId="12" applyBorder="1" xfId="0" applyProtection="1" applyAlignment="1">
      <alignment horizontal="left" vertical="center" indent="1"/>
    </xf>
    <xf numFmtId="164" applyNumberFormat="1" fontId="0" applyFont="1" fillId="3" applyFill="1" borderId="3" applyBorder="1" xfId="0" applyProtection="1" applyAlignment="1">
      <alignment vertical="center"/>
    </xf>
    <xf numFmtId="165" applyNumberFormat="1" fontId="0" applyFont="1" fillId="3" applyFill="1" borderId="3" applyBorder="1" xfId="0" applyProtection="1" applyAlignment="1">
      <alignment horizontal="center" vertical="center"/>
    </xf>
    <xf numFmtId="166" applyNumberFormat="1" fontId="0" applyFont="1" fillId="3" applyFill="1" borderId="3" applyBorder="1" xfId="0" applyProtection="1" applyAlignment="1">
      <alignment horizontal="center" vertical="center"/>
    </xf>
    <xf numFmtId="164" applyNumberFormat="1" fontId="0" applyFont="1" fillId="5" applyFill="1" borderId="5" applyBorder="1" xfId="0" applyProtection="1" applyAlignment="1">
      <alignment vertical="center"/>
    </xf>
    <xf numFmtId="165" applyNumberFormat="1" fontId="0" applyFont="1" fillId="5" applyFill="1" borderId="5" applyBorder="1" xfId="0" applyProtection="1" applyAlignment="1">
      <alignment horizontal="center" vertical="center"/>
    </xf>
    <xf numFmtId="166" applyNumberFormat="1" fontId="0" applyFont="1" fillId="5" applyFill="1" borderId="5" applyBorder="1" xfId="0" applyProtection="1" applyAlignment="1">
      <alignment horizontal="center" vertical="center"/>
    </xf>
  </cellXfs>
  <cellStyles count="1">
    <cellStyle name="Normal" xfId="0" builtinId="0"/>
  </cellStyles>
  <dxfs count="2">
    <d:dxf xmlns:d="http://schemas.openxmlformats.org/spreadsheetml/2006/main">
      <fill>
        <patternFill>
          <bgColor rgb="ffe0e0e0"/>
        </patternFill>
      </fill>
    </d:dxf>
    <d:dxf xmlns:d="http://schemas.openxmlformats.org/spreadsheetml/2006/main">
      <fill>
        <patternFill>
          <bgColor rgb="ffffffff"/>
        </patternFill>
      </fill>
    </d:dxf>
  </dxfs>
  <tableStyles count="0" defaultTableStyle="TableStyleMedium2" defaultPivotStyle="PivotStyleLight16"/>
  <colors>
    <mruColors>
      <color rgb="FF293C8E"/>
      <color rgb="FF808080"/>
      <color rgb="FFE0E0E0"/>
      <color rgb="FFC0C0C0"/>
      <color rgb="FF990000"/>
      <color rgb="FF39B54A"/>
      <color rgb="FFE5D455"/>
      <color rgb="FFF15A24"/>
      <color rgb="FFC1272D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539750</xdr:colOff>
      <xdr:row>0</xdr:row>
      <xdr:rowOff>63500</xdr:rowOff>
    </xdr:from>
    <xdr:ext cx="1285875" cy="542925"/>
    <xdr:pic>
      <xdr:nvPicPr>
        <xdr:cNvPr id="2" name="image1.png" title="Image">
          <a:extLst>
            <a:ext uri="{FF2B5EF4-FFF2-40B4-BE49-F238E27FC236}">
              <a16:creationId xmlns:a16="http://schemas.microsoft.com/office/drawing/2014/main" id="{EE415BDC-4309-4E8C-85EF-EF97B9A9E53C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39800" y="63500"/>
          <a:ext cx="1285875" cy="542924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applyStyles="0"/>
  </sheetPr>
  <dimension ref="A2:G20"/>
  <sheetViews>
    <sheetView showGridLines="0" showRowColHeaders="0" tabSelected="1" zoomScaleNormal="100" workbookViewId="0">
      <pane xSplit="2" ySplit="9" topLeftCell="C10" activePane="bottomRight" state="frozen"/>
      <selection pane="topRight" activeCell="C1" sqref="C1"/>
      <selection pane="bottomLeft" activeCell="A9" sqref="A9"/>
      <selection pane="bottomRight" activeCell="C2" sqref="C2:F2"/>
    </sheetView>
  </sheetViews>
  <sheetFormatPr baseColWidth="10" defaultColWidth="11.453125" defaultRowHeight="14.5" x14ac:dyDescent="0.35"/>
  <cols>
    <col min="1" max="1" width="5.7265625" customWidth="1"/>
    <col min="2" max="2" width="35.7265625" customWidth="1" style="1"/>
    <col min="3" max="4" width="27.7265625" customWidth="1" style="1"/>
    <col min="5" max="5" width="48.7265625" customWidth="1" style="1"/>
    <col min="6" max="6" width="39.1796875" customWidth="1" style="5"/>
  </cols>
  <sheetData>
    <row r="2" ht="18.5">
      <c r="B2" s="2"/>
      <c r="C2" s="17" t="s">
        <v>0</v>
      </c>
      <c r="D2" s="17"/>
      <c r="E2" s="17"/>
      <c r="F2" s="18"/>
    </row>
    <row r="3" ht="15">
      <c r="C3" s="10"/>
      <c r="D3" s="10"/>
      <c r="E3" s="10"/>
    </row>
    <row r="4">
      <c r="B4" s="13" t="s">
        <v>1</v>
      </c>
      <c r="C4" s="19" t="s">
        <v>2</v>
      </c>
      <c r="D4" s="20"/>
      <c r="E4" s="11"/>
      <c r="F4" s="1"/>
    </row>
    <row r="5">
      <c r="B5" s="14" t="s">
        <v>3</v>
      </c>
      <c r="C5" s="21" t="s">
        <v>4</v>
      </c>
      <c r="D5" s="22"/>
      <c r="E5" s="11"/>
      <c r="F5" s="1"/>
    </row>
    <row r="6">
      <c r="B6" s="14" t="s">
        <v>5</v>
      </c>
      <c r="C6" s="21" t="s">
        <v>6</v>
      </c>
      <c r="D6" s="22"/>
      <c r="E6" s="11"/>
      <c r="F6" s="1"/>
    </row>
    <row r="7">
      <c r="B7" s="14" t="s">
        <v>7</v>
      </c>
      <c r="C7" s="21" t="s">
        <v>8</v>
      </c>
      <c r="D7" s="22"/>
      <c r="E7" s="11"/>
      <c r="F7" s="1"/>
    </row>
    <row r="8" ht="15">
      <c r="C8" s="5"/>
      <c r="D8" s="5"/>
      <c r="E8" s="5"/>
      <c r="F8" s="1"/>
    </row>
    <row r="9">
      <c r="B9" s="4" t="s">
        <v>9</v>
      </c>
      <c r="C9" s="4" t="s">
        <v>10</v>
      </c>
      <c r="D9" s="12" t="s">
        <v>11</v>
      </c>
      <c r="E9" s="12" t="s">
        <v>12</v>
      </c>
      <c r="F9" s="6" t="s">
        <v>13</v>
      </c>
    </row>
    <row r="10">
      <c r="B10" s="23">
        <f>"862894021874964"</f>
      </c>
      <c r="C10" s="24">
        <f>=DATE(2024,11,08)</f>
      </c>
      <c r="D10" s="25">
        <f>=DATE(1900,1,0) + TIME(17,34,00)</f>
      </c>
      <c r="E10" s="15" t="s">
        <v>14</v>
      </c>
      <c r="F10" s="7" t="s">
        <v>8</v>
      </c>
      <c r="G10" s="0" t="s">
        <v>15</v>
      </c>
    </row>
    <row r="11">
      <c r="B11" s="23">
        <f>"9000000015"</f>
      </c>
      <c r="C11" s="24">
        <f>=DATE(2024,10,23)</f>
      </c>
      <c r="D11" s="25">
        <f>=DATE(1900,1,0) + TIME(14,36,00)</f>
      </c>
      <c r="E11" s="15" t="s">
        <v>14</v>
      </c>
      <c r="F11" s="7" t="s">
        <v>8</v>
      </c>
      <c r="G11" s="0" t="s">
        <v>15</v>
      </c>
    </row>
    <row r="12">
      <c r="B12" s="23">
        <f>"800000000001000"</f>
      </c>
      <c r="C12" s="24">
        <f>=DATE(2024,12,11)</f>
      </c>
      <c r="D12" s="25">
        <f>=DATE(1900,1,0) + TIME(17,31,00)</f>
      </c>
      <c r="E12" s="15" t="s">
        <v>14</v>
      </c>
      <c r="F12" s="7" t="s">
        <v>8</v>
      </c>
      <c r="G12" s="0" t="s">
        <v>15</v>
      </c>
    </row>
    <row r="13">
      <c r="B13" s="23">
        <f>"800000000001002"</f>
      </c>
      <c r="C13" s="24">
        <f>=DATE(2024,12,11)</f>
      </c>
      <c r="D13" s="25">
        <f>=DATE(1900,1,0) + TIME(17,31,00)</f>
      </c>
      <c r="E13" s="15" t="s">
        <v>14</v>
      </c>
      <c r="F13" s="7" t="s">
        <v>8</v>
      </c>
      <c r="G13" s="0" t="s">
        <v>15</v>
      </c>
    </row>
    <row r="14">
      <c r="B14" s="23">
        <f>"800000000001009"</f>
      </c>
      <c r="C14" s="24">
        <f>=DATE(2024,12,11)</f>
      </c>
      <c r="D14" s="25">
        <f>=DATE(1900,1,0) + TIME(17,31,00)</f>
      </c>
      <c r="E14" s="15" t="s">
        <v>14</v>
      </c>
      <c r="F14" s="7" t="s">
        <v>8</v>
      </c>
      <c r="G14" s="0" t="s">
        <v>15</v>
      </c>
    </row>
    <row r="15">
      <c r="B15" s="23">
        <f>"9000000016"</f>
      </c>
      <c r="C15" s="24">
        <f>=DATE(2024,11,28)</f>
      </c>
      <c r="D15" s="25">
        <f>=DATE(1900,1,0) + TIME(16,30,00)</f>
      </c>
      <c r="E15" s="15" t="s">
        <v>14</v>
      </c>
      <c r="F15" s="7" t="s">
        <v>8</v>
      </c>
      <c r="G15" s="0" t="s">
        <v>15</v>
      </c>
    </row>
    <row r="16">
      <c r="B16" s="23">
        <f>"9000000017"</f>
      </c>
      <c r="C16" s="24">
        <f>=DATE(2024,11,28)</f>
      </c>
      <c r="D16" s="25">
        <f>=DATE(1900,1,0) + TIME(16,30,00)</f>
      </c>
      <c r="E16" s="15" t="s">
        <v>14</v>
      </c>
      <c r="F16" s="7" t="s">
        <v>8</v>
      </c>
      <c r="G16" s="0" t="s">
        <v>15</v>
      </c>
    </row>
    <row r="17">
      <c r="B17" s="23">
        <f>"9000000018"</f>
      </c>
      <c r="C17" s="24">
        <f>=DATE(2024,11,28)</f>
      </c>
      <c r="D17" s="25">
        <f>=DATE(1900,1,0) + TIME(16,30,00)</f>
      </c>
      <c r="E17" s="15" t="s">
        <v>14</v>
      </c>
      <c r="F17" s="7" t="s">
        <v>8</v>
      </c>
      <c r="G17" s="0" t="s">
        <v>15</v>
      </c>
    </row>
    <row r="18">
      <c r="B18" s="26">
        <f>"860060030040043"</f>
      </c>
      <c r="C18" s="27">
        <f>=DATE(2024,12,20)</f>
      </c>
      <c r="D18" s="28">
        <f>=DATE(1900,1,0) + TIME(20,48,00)</f>
      </c>
      <c r="E18" s="8" t="s">
        <v>14</v>
      </c>
      <c r="F18" s="9" t="s">
        <v>8</v>
      </c>
      <c r="G18" s="0" t="s">
        <v>15</v>
      </c>
    </row>
    <row r="19" ht="15"/>
    <row r="20">
      <c r="B20" s="3" t="s">
        <v>16</v>
      </c>
      <c r="C20" s="16">
        <f>COUNTA(B10:B18)</f>
        <v>2</v>
      </c>
      <c r="F20" s="1"/>
    </row>
  </sheetData>
  <autoFilter ref="B9:F9" xr:uid="{00000000-0009-0000-0000-000000000000}"/>
  <mergeCells>
    <mergeCell ref="C2:F2"/>
    <mergeCell ref="C4:D4"/>
    <mergeCell ref="C5:D5"/>
    <mergeCell ref="C6:D6"/>
    <mergeCell ref="C7:D7"/>
  </mergeCells>
  <conditionalFormatting sqref="B10:F18">
    <cfRule priority="1" type="expression" dxfId="0">
      <formula>MOD(ROW(),2) &gt;= 1</formula>
    </cfRule>
    <cfRule priority="2" type="expression" dxfId="1">
      <formula>MOD(ROW(),2) = 0</formula>
    </cfRule>
  </conditionalFormatting>
  <pageMargins left="0.7" right="0.7" top="0.75" bottom="0.75" header="0.3" footer="0.3"/>
  <pageSetup orientation="portrait"/>
  <headerFooter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Dashboard_Unidad</vt:lpstr>
    </vt:vector>
  </TitlesOfParts>
  <Manager/>
  <Company>GlobalTrackCloud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https://spheregt.com</dc:creator>
  <cp:lastModifiedBy>Hernandez Hernandez Eulogio</cp:lastModifiedBy>
  <dcterms:created xsi:type="dcterms:W3CDTF">2011-08-05T17:03:31Z</dcterms:created>
  <dcterms:modified xsi:type="dcterms:W3CDTF">2024-12-01T19:22:38Z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