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etpub\wwwroot\proyectoseleven\t_plantillas_proyectos\Esfera\spheregt\"/>
    </mc:Choice>
  </mc:AlternateContent>
  <bookViews>
    <workbookView xWindow="0" yWindow="0" windowWidth="28800" windowHeight="12435"/>
  </bookViews>
  <sheets>
    <sheet name="Resumen Unidad" sheetId="3" r:id="rId1"/>
  </sheets>
  <definedNames>
    <definedName name="_xlnm._FilterDatabase" localSheetId="0" hidden="1">'Resumen Unidad'!$B$6:$AH$6</definedName>
  </definedNames>
  <calcPr calcId="152511" fullCalcOnLoad="1"/>
</workbook>
</file>

<file path=xl/sharedStrings.xml><?xml version="1.0" encoding="utf-8"?>
<sst xmlns="http://schemas.openxmlformats.org/spreadsheetml/2006/main" count="77" uniqueCount="77">
  <si>
    <t>Reporte Resumen Unidad</t>
  </si>
  <si>
    <t>Empresa</t>
  </si>
  <si>
    <t>INTERNACIONAL TRACK DE MEXICO (Global)</t>
  </si>
  <si>
    <t>ID Dispositivo</t>
  </si>
  <si>
    <t>ID Unidad</t>
  </si>
  <si>
    <t>Número Serie del Dispositivo</t>
  </si>
  <si>
    <t>Unidad</t>
  </si>
  <si>
    <t>ID Global Admin</t>
  </si>
  <si>
    <t>IMEI</t>
  </si>
  <si>
    <t>SIM</t>
  </si>
  <si>
    <t>Teléfono SIM</t>
  </si>
  <si>
    <t>Modelo Dispositivo</t>
  </si>
  <si>
    <t>VRN</t>
  </si>
  <si>
    <t>SNM</t>
  </si>
  <si>
    <t>Placas</t>
  </si>
  <si>
    <t>Número Póliza</t>
  </si>
  <si>
    <t>Modelo Vehiculo</t>
  </si>
  <si>
    <t>Marca Vehiculo</t>
  </si>
  <si>
    <t>Fecha Ultimo Reporte</t>
  </si>
  <si>
    <t>Hora Ultimo Reporte</t>
  </si>
  <si>
    <t>Fecha Creación Unidad</t>
  </si>
  <si>
    <t>Hora Creación Unidad</t>
  </si>
  <si>
    <t>Fecha Creación Dispositivo</t>
  </si>
  <si>
    <t>Hora Creación Dispositivo</t>
  </si>
  <si>
    <t>Flotilla</t>
  </si>
  <si>
    <t>Frecuencia de Reporte</t>
  </si>
  <si>
    <t>Angulo de Reporte</t>
  </si>
  <si>
    <t>Frecuencia de Apagado</t>
  </si>
  <si>
    <t>Versión HardWare</t>
  </si>
  <si>
    <t>Versión FirmWare</t>
  </si>
  <si>
    <t>IP</t>
  </si>
  <si>
    <t>IP Escucha</t>
  </si>
  <si>
    <t>Puerto Origen</t>
  </si>
  <si>
    <t>Puerto Escucha</t>
  </si>
  <si>
    <t>Porcentaje Batería</t>
  </si>
  <si>
    <t>1</t>
  </si>
  <si>
    <t/>
  </si>
  <si>
    <t>GV300W</t>
  </si>
  <si>
    <t>Mercedes Benz</t>
  </si>
  <si>
    <t>21/10/2024</t>
  </si>
  <si>
    <t>08:07 PM</t>
  </si>
  <si>
    <t>General</t>
  </si>
  <si>
    <t>0</t>
  </si>
  <si>
    <t xml:space="preserve"> 192.168.15.17</t>
  </si>
  <si>
    <t xml:space="preserve"> 192.168.23.80</t>
  </si>
  <si>
    <t xml:space="preserve"> 10103</t>
  </si>
  <si>
    <t xml:space="preserve"> 55010</t>
  </si>
  <si>
    <t xml:space="preserve"> </t>
  </si>
  <si>
    <t>2</t>
  </si>
  <si>
    <t>GoSafe GTX9</t>
  </si>
  <si>
    <t>22/10/2024</t>
  </si>
  <si>
    <t>06:07 PM</t>
  </si>
  <si>
    <t xml:space="preserve"> 192.168.24.34</t>
  </si>
  <si>
    <t xml:space="preserve"> 34970</t>
  </si>
  <si>
    <t xml:space="preserve"> 56001</t>
  </si>
  <si>
    <t>3</t>
  </si>
  <si>
    <t>13/11/2024</t>
  </si>
  <si>
    <t>03:34 PM</t>
  </si>
  <si>
    <t xml:space="preserve"> 0.0.0.0</t>
  </si>
  <si>
    <t xml:space="preserve"> 0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</si>
  <si>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</si>
  <si>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</si>
  <si>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</si>
  <si>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</si>
  <si>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</si>
  <si>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</si>
  <si>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</si>
  <si>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</si>
  <si>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</si>
  <si>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03:35 PM</t>
  </si>
  <si>
    <t>13</t>
  </si>
  <si>
    <t>1111111</t>
  </si>
  <si>
    <t>X1-V2</t>
  </si>
  <si>
    <t>21/11/2024</t>
  </si>
  <si>
    <t>03:27 PM</t>
  </si>
  <si>
    <t xml:space="preserve"> 56023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</si>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</sst>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text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6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3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49" applyNumberFormat="1" fontId="0" applyFont="1" fillId="3" applyFill="1" borderId="1" applyBorder="1" xfId="0" applyProtection="1" applyAlignment="1">
      <alignment horizontal="left"/>
    </xf>
    <xf numFmtId="49" applyNumberFormat="1" fontId="0" applyFont="1" fillId="4" applyFill="1" borderId="1" applyBorder="1" xfId="0" applyProtection="1" applyAlignment="1">
      <alignment horizontal="left"/>
    </xf>
    <xf numFmtId="49" applyNumberFormat="1" fontId="1" applyFont="1" fillId="2" applyFill="1" borderId="4" applyBorder="1" xfId="0" applyProtection="1" applyAlignment="1">
      <alignment horizontal="right" vertical="center"/>
    </xf>
    <xf numFmtId="49" applyNumberFormat="1" fontId="1" applyFont="1" fillId="5" applyFill="1" borderId="4" applyBorder="1" xfId="0" applyProtection="1" applyAlignment="1">
      <alignment horizontal="center" vertical="center"/>
    </xf>
    <xf numFmtId="49" applyNumberFormat="1" fontId="4" applyFont="1" fillId="5" applyFill="1" borderId="4" applyBorder="1" xfId="0" applyProtection="1" applyAlignment="1">
      <alignment horizontal="center" vertical="center"/>
    </xf>
    <xf numFmtId="0" applyNumberFormat="1" fontId="5" applyFont="1" fillId="5" applyFill="1" borderId="4" applyBorder="1" xfId="0" applyProtection="1" applyAlignment="1">
      <alignment horizontal="center" vertical="center"/>
    </xf>
    <xf numFmtId="49" applyNumberFormat="1" fontId="1" applyFont="1" fillId="5" applyFill="1" borderId="3" applyBorder="1" xfId="0" applyProtection="1" applyAlignment="1">
      <alignment horizontal="center" vertical="center"/>
    </xf>
    <xf numFmtId="49" applyNumberFormat="1" fontId="1" applyFont="1" fillId="2" applyFill="1" borderId="4" applyBorder="1" xfId="0" applyProtection="1" applyAlignment="1">
      <alignment horizontal="left" vertical="center"/>
    </xf>
    <xf numFmtId="0" applyNumberFormat="1" fontId="0" applyFont="1" fillId="2" applyFill="1" borderId="3" applyBorder="1" xfId="0" applyProtection="1" applyAlignment="1">
      <alignment horizontal="left" vertical="center"/>
    </xf>
    <xf numFmtId="49" applyNumberFormat="1" fontId="0" applyFont="1" fillId="3" applyFill="1" borderId="5" applyBorder="1" xfId="0" applyProtection="1" applyAlignment="1">
      <alignment horizontal="left"/>
    </xf>
    <xf numFmtId="49" applyNumberFormat="1" fontId="0" applyFont="1" fillId="4" applyFill="1" borderId="5" applyBorder="1" xfId="0" applyProtection="1" applyAlignment="1">
      <alignment horizontal="left"/>
    </xf>
    <xf numFmtId="49" applyNumberFormat="1" fontId="0" applyFont="1" fillId="3" applyFill="1" borderId="1" applyBorder="1" xfId="0" applyProtection="1" applyAlignment="1">
      <alignment horizontal="center"/>
    </xf>
    <xf numFmtId="49" applyNumberFormat="1" fontId="0" applyFont="1" fillId="4" applyFill="1" borderId="1" applyBorder="1" xfId="0" applyProtection="1" applyAlignment="1">
      <alignment horizontal="center"/>
    </xf>
    <xf numFmtId="49" applyNumberFormat="1" fontId="0" applyFont="1" fillId="3" applyFill="1" borderId="5" applyBorder="1" xfId="0" applyProtection="1" applyAlignment="1">
      <alignment horizontal="center"/>
    </xf>
    <xf numFmtId="49" applyNumberFormat="1" fontId="0" applyFont="1" fillId="4" applyFill="1" borderId="5" applyBorder="1" xfId="0" applyProtection="1" applyAlignment="1">
      <alignment horizontal="center"/>
    </xf>
    <xf numFmtId="49" applyNumberFormat="1" fontId="1" applyFont="1" fillId="5" applyFill="1" borderId="6" applyBorder="1" xfId="0" applyProtection="1" applyAlignment="1">
      <alignment horizontal="center" vertical="center"/>
    </xf>
    <xf numFmtId="0" applyNumberFormat="1" fontId="0" applyFont="1" fillId="2" applyFill="1" borderId="4" applyBorder="1" xfId="0" applyProtection="1" applyAlignment="1">
      <alignment horizontal="left" vertical="center"/>
    </xf>
    <xf numFmtId="0" applyNumberFormat="1" fontId="0" applyFont="1" fillId="2" applyFill="1" borderId="3" applyBorder="1" xfId="0" applyProtection="1" applyAlignment="1">
      <alignment horizontal="left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1" applyNumberFormat="1" fontId="0" applyFont="1" fillId="3" applyFill="1" borderId="5" applyBorder="1" xfId="0" applyProtection="1" applyAlignment="1">
      <alignment horizontal="left"/>
    </xf>
    <xf numFmtId="1" applyNumberFormat="1" fontId="0" applyFont="1" fillId="4" applyFill="1" borderId="5" applyBorder="1" xfId="0" applyProtection="1" applyAlignment="1">
      <alignment horizontal="left"/>
    </xf>
    <xf numFmtId="164" applyNumberFormat="1" fontId="0" applyFont="1" fillId="3" applyFill="1" borderId="1" applyBorder="1" xfId="0" applyProtection="1" applyAlignment="1">
      <alignment horizontal="left"/>
    </xf>
    <xf numFmtId="164" applyNumberFormat="1" fontId="0" applyFont="1" fillId="3" applyFill="1" borderId="2" applyBorder="1" xfId="0" applyProtection="1" applyAlignment="1">
      <alignment horizontal="left"/>
    </xf>
    <xf numFmtId="164" applyNumberFormat="1" fontId="0" applyFont="1" fillId="4" applyFill="1" borderId="1" applyBorder="1" xfId="0" applyProtection="1" applyAlignment="1">
      <alignment horizontal="left"/>
    </xf>
    <xf numFmtId="164" applyNumberFormat="1" fontId="0" applyFont="1" fillId="4" applyFill="1" borderId="2" applyBorder="1" xfId="0" applyProtection="1" applyAlignment="1">
      <alignment horizontal="left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293C8E"/>
      <color rgb="FFC0C0C0"/>
      <color rgb="FF00FF00"/>
      <color rgb="FF3FA9F5"/>
      <color rgb="FF000000"/>
      <color rgb="FFC1FFC1"/>
      <color rgb="FFA3FFA3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95250</xdr:colOff>
      <xdr:row>3</xdr:row>
      <xdr:rowOff>9049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38100"/>
          <a:ext cx="2447925" cy="59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>
    <outlinePr applyStyles="0"/>
  </sheetPr>
  <dimension ref="A1:AI23"/>
  <sheetViews>
    <sheetView showGridLines="0" showRowColHeaders="0"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2578125" defaultRowHeight="15" x14ac:dyDescent="0.25"/>
  <cols>
    <col min="1" max="1" width="5.7109375" customWidth="1" style="2"/>
    <col min="2" max="2" width="35.42578125" customWidth="1" style="5"/>
    <col min="3" max="3" width="22.85546875" customWidth="1" style="5"/>
    <col min="4" max="4" width="31.42578125" customWidth="1" style="7"/>
    <col min="5" max="5" width="35.7109375" customWidth="1" style="7"/>
    <col min="6" max="6" width="28.5703125" customWidth="1" style="7"/>
    <col min="7" max="7" width="28.5703125" customWidth="1" style="1"/>
    <col min="8" max="8" width="28.5703125" customWidth="1" style="9"/>
    <col min="9" max="9" width="18.5703125" customWidth="1" style="4"/>
    <col min="10" max="10" width="22.85546875" customWidth="1" style="4"/>
    <col min="11" max="13" width="18.5703125" customWidth="1" style="4"/>
    <col min="14" max="16" width="21.42578125" customWidth="1" style="4"/>
    <col min="17" max="18" width="24.28515625" customWidth="1" style="4"/>
    <col min="19" max="20" width="25.7109375" customWidth="1" style="4"/>
    <col min="21" max="22" width="28.5703125" customWidth="1" style="4"/>
    <col min="23" max="23" width="21.42578125" customWidth="1" style="4"/>
    <col min="24" max="24" width="25.7109375" customWidth="1" style="4"/>
    <col min="25" max="25" width="22.140625" customWidth="1" style="4"/>
    <col min="26" max="26" width="25.7109375" customWidth="1" style="4"/>
    <col min="27" max="34" width="21.42578125" customWidth="1" style="4"/>
  </cols>
  <sheetData>
    <row r="1">
      <c r="A1" s="3"/>
    </row>
    <row r="2" ht="18.75">
      <c r="A2" s="3"/>
      <c r="B2" s="6"/>
      <c r="C2" s="29" t="s">
        <v>0</v>
      </c>
      <c r="D2" s="29"/>
      <c r="E2" s="8"/>
    </row>
    <row r="3" ht="15.75">
      <c r="A3" s="3"/>
    </row>
    <row r="4">
      <c r="A4" s="3"/>
      <c r="B4" s="13" t="s">
        <v>1</v>
      </c>
      <c r="C4" s="27" t="s">
        <v>2</v>
      </c>
      <c r="D4" s="28"/>
    </row>
    <row r="5" ht="15.75"/>
    <row r="6">
      <c r="A6" s="4"/>
      <c r="B6" s="15" t="s">
        <v>3</v>
      </c>
      <c r="C6" s="15" t="s">
        <v>4</v>
      </c>
      <c r="D6" s="16" t="s">
        <v>5</v>
      </c>
      <c r="E6" s="14" t="s">
        <v>6</v>
      </c>
      <c r="F6" s="14" t="s">
        <v>7</v>
      </c>
      <c r="G6" s="16" t="s">
        <v>8</v>
      </c>
      <c r="H6" s="14" t="s">
        <v>9</v>
      </c>
      <c r="I6" s="14" t="s">
        <v>10</v>
      </c>
      <c r="J6" s="14" t="s">
        <v>11</v>
      </c>
      <c r="K6" s="14" t="s">
        <v>12</v>
      </c>
      <c r="L6" s="14" t="s">
        <v>13</v>
      </c>
      <c r="M6" s="14" t="s">
        <v>14</v>
      </c>
      <c r="N6" s="14" t="s">
        <v>15</v>
      </c>
      <c r="O6" s="14" t="s">
        <v>16</v>
      </c>
      <c r="P6" s="14" t="s">
        <v>17</v>
      </c>
      <c r="Q6" s="14" t="s">
        <v>18</v>
      </c>
      <c r="R6" s="14" t="s">
        <v>19</v>
      </c>
      <c r="S6" s="14" t="s">
        <v>20</v>
      </c>
      <c r="T6" s="26" t="s">
        <v>21</v>
      </c>
      <c r="U6" s="17" t="s">
        <v>22</v>
      </c>
      <c r="V6" s="17" t="s">
        <v>23</v>
      </c>
      <c r="W6" s="17" t="s">
        <v>24</v>
      </c>
      <c r="X6" s="17" t="s">
        <v>25</v>
      </c>
      <c r="Y6" s="17" t="s">
        <v>26</v>
      </c>
      <c r="Z6" s="17" t="s">
        <v>27</v>
      </c>
      <c r="AA6" s="17" t="s">
        <v>28</v>
      </c>
      <c r="AB6" s="17" t="s">
        <v>29</v>
      </c>
      <c r="AC6" s="17" t="s">
        <v>30</v>
      </c>
      <c r="AD6" s="17" t="s">
        <v>31</v>
      </c>
      <c r="AE6" s="17" t="s">
        <v>32</v>
      </c>
      <c r="AF6" s="17" t="s">
        <v>33</v>
      </c>
      <c r="AG6" s="17" t="s">
        <v>34</v>
      </c>
      <c r="AH6" s="17"/>
    </row>
    <row r="7">
      <c r="B7" s="32">
        <f>"1"</f>
      </c>
      <c r="C7" s="11" t="s">
        <v>35</v>
      </c>
      <c r="D7" s="32">
        <f>"862894021874964"</f>
      </c>
      <c r="E7" s="32">
        <f>"862894021874964"</f>
      </c>
      <c r="F7" s="32">
        <f>"862894021874964"</f>
      </c>
      <c r="G7" s="32">
        <f>"862894021874964"</f>
      </c>
      <c r="H7" s="32">
        <f>""</f>
      </c>
      <c r="I7" s="11" t="s">
        <v>36</v>
      </c>
      <c r="J7" s="11" t="s">
        <v>37</v>
      </c>
      <c r="K7" s="11" t="s">
        <v>36</v>
      </c>
      <c r="L7" s="11" t="s">
        <v>36</v>
      </c>
      <c r="M7" s="11" t="s">
        <v>36</v>
      </c>
      <c r="N7" s="11" t="s">
        <v>36</v>
      </c>
      <c r="O7" s="11" t="s">
        <v>35</v>
      </c>
      <c r="P7" s="11" t="s">
        <v>38</v>
      </c>
      <c r="Q7" s="22" t="s">
        <v>39</v>
      </c>
      <c r="R7" s="22" t="s">
        <v>40</v>
      </c>
      <c r="S7" s="22" t="s">
        <v>36</v>
      </c>
      <c r="T7" s="24" t="s">
        <v>36</v>
      </c>
      <c r="U7" s="24" t="s">
        <v>36</v>
      </c>
      <c r="V7" s="24" t="s">
        <v>36</v>
      </c>
      <c r="W7" s="20" t="s">
        <v>41</v>
      </c>
      <c r="X7" s="20" t="s">
        <v>42</v>
      </c>
      <c r="Y7" s="20" t="s">
        <v>42</v>
      </c>
      <c r="Z7" s="20" t="s">
        <v>42</v>
      </c>
      <c r="AA7" s="20" t="s">
        <v>42</v>
      </c>
      <c r="AB7" s="20" t="s">
        <v>42</v>
      </c>
      <c r="AC7" s="20" t="s">
        <v>43</v>
      </c>
      <c r="AD7" s="20" t="s">
        <v>44</v>
      </c>
      <c r="AE7" s="20" t="s">
        <v>45</v>
      </c>
      <c r="AF7" s="20" t="s">
        <v>46</v>
      </c>
      <c r="AG7" s="30">
        <f>=80</f>
      </c>
      <c r="AH7" s="33">
        <f>"Ignición OFF"</f>
      </c>
      <c r="AI7" s="0" t="s">
        <v>47</v>
      </c>
    </row>
    <row r="8">
      <c r="B8" s="32">
        <f>"2"</f>
      </c>
      <c r="C8" s="11" t="s">
        <v>48</v>
      </c>
      <c r="D8" s="32">
        <f>"9000000015"</f>
      </c>
      <c r="E8" s="32">
        <f>"9000000015"</f>
      </c>
      <c r="F8" s="32">
        <f>"9000000015"</f>
      </c>
      <c r="G8" s="32">
        <f>"9000000015"</f>
      </c>
      <c r="H8" s="32">
        <f>""</f>
      </c>
      <c r="I8" s="11" t="s">
        <v>36</v>
      </c>
      <c r="J8" s="11" t="s">
        <v>49</v>
      </c>
      <c r="K8" s="11" t="s">
        <v>36</v>
      </c>
      <c r="L8" s="11" t="s">
        <v>36</v>
      </c>
      <c r="M8" s="11" t="s">
        <v>36</v>
      </c>
      <c r="N8" s="11" t="s">
        <v>36</v>
      </c>
      <c r="O8" s="11" t="s">
        <v>35</v>
      </c>
      <c r="P8" s="11" t="s">
        <v>38</v>
      </c>
      <c r="Q8" s="22" t="s">
        <v>50</v>
      </c>
      <c r="R8" s="22" t="s">
        <v>51</v>
      </c>
      <c r="S8" s="22" t="s">
        <v>36</v>
      </c>
      <c r="T8" s="24" t="s">
        <v>36</v>
      </c>
      <c r="U8" s="24" t="s">
        <v>36</v>
      </c>
      <c r="V8" s="24" t="s">
        <v>36</v>
      </c>
      <c r="W8" s="20" t="s">
        <v>41</v>
      </c>
      <c r="X8" s="20" t="s">
        <v>42</v>
      </c>
      <c r="Y8" s="20" t="s">
        <v>42</v>
      </c>
      <c r="Z8" s="20" t="s">
        <v>42</v>
      </c>
      <c r="AA8" s="20" t="s">
        <v>42</v>
      </c>
      <c r="AB8" s="20" t="s">
        <v>42</v>
      </c>
      <c r="AC8" s="20" t="s">
        <v>43</v>
      </c>
      <c r="AD8" s="20" t="s">
        <v>52</v>
      </c>
      <c r="AE8" s="20" t="s">
        <v>53</v>
      </c>
      <c r="AF8" s="20" t="s">
        <v>54</v>
      </c>
      <c r="AG8" s="30">
        <f>=0</f>
      </c>
      <c r="AH8" s="33">
        <f>"Ignición ON"</f>
      </c>
      <c r="AI8" s="0" t="s">
        <v>47</v>
      </c>
    </row>
    <row r="9">
      <c r="B9" s="32">
        <f>"3"</f>
      </c>
      <c r="C9" s="11" t="s">
        <v>55</v>
      </c>
      <c r="D9" s="32">
        <f>"800000000001000"</f>
      </c>
      <c r="E9" s="32">
        <f>"800000000001000"</f>
      </c>
      <c r="F9" s="32">
        <f>"800000000001000"</f>
      </c>
      <c r="G9" s="32">
        <f>"800000000001000"</f>
      </c>
      <c r="H9" s="32">
        <f>""</f>
      </c>
      <c r="I9" s="11" t="s">
        <v>36</v>
      </c>
      <c r="J9" s="11" t="s">
        <v>37</v>
      </c>
      <c r="K9" s="11" t="s">
        <v>36</v>
      </c>
      <c r="L9" s="11" t="s">
        <v>36</v>
      </c>
      <c r="M9" s="11" t="s">
        <v>36</v>
      </c>
      <c r="N9" s="11" t="s">
        <v>36</v>
      </c>
      <c r="O9" s="11" t="s">
        <v>35</v>
      </c>
      <c r="P9" s="11" t="s">
        <v>38</v>
      </c>
      <c r="Q9" s="22" t="s">
        <v>56</v>
      </c>
      <c r="R9" s="22" t="s">
        <v>57</v>
      </c>
      <c r="S9" s="22" t="s">
        <v>36</v>
      </c>
      <c r="T9" s="24" t="s">
        <v>36</v>
      </c>
      <c r="U9" s="24" t="s">
        <v>36</v>
      </c>
      <c r="V9" s="24" t="s">
        <v>36</v>
      </c>
      <c r="W9" s="20" t="s">
        <v>41</v>
      </c>
      <c r="X9" s="20" t="s">
        <v>42</v>
      </c>
      <c r="Y9" s="20" t="s">
        <v>42</v>
      </c>
      <c r="Z9" s="20" t="s">
        <v>42</v>
      </c>
      <c r="AA9" s="20" t="s">
        <v>42</v>
      </c>
      <c r="AB9" s="20" t="s">
        <v>42</v>
      </c>
      <c r="AC9" s="20" t="s">
        <v>58</v>
      </c>
      <c r="AD9" s="20" t="s">
        <v>47</v>
      </c>
      <c r="AE9" s="20" t="s">
        <v>59</v>
      </c>
      <c r="AF9" s="20" t="s">
        <v>46</v>
      </c>
      <c r="AG9" s="30">
        <f>=0</f>
      </c>
      <c r="AH9" s="33">
        <f>"Ignición OFF"</f>
      </c>
      <c r="AI9" s="0" t="s">
        <v>47</v>
      </c>
    </row>
    <row r="10">
      <c r="B10" s="32">
        <f>"4"</f>
      </c>
      <c r="C10" s="11" t="s">
        <v>60</v>
      </c>
      <c r="D10" s="32">
        <f>"800000000001001"</f>
      </c>
      <c r="E10" s="32">
        <f>"800000000001001"</f>
      </c>
      <c r="F10" s="32">
        <f>"800000000001001"</f>
      </c>
      <c r="G10" s="32">
        <f>"800000000001001"</f>
      </c>
      <c r="H10" s="32">
        <f>""</f>
      </c>
      <c r="I10" s="11" t="s">
        <v>36</v>
      </c>
      <c r="J10" s="11" t="s">
        <v>37</v>
      </c>
      <c r="K10" s="11" t="s">
        <v>36</v>
      </c>
      <c r="L10" s="11" t="s">
        <v>36</v>
      </c>
      <c r="M10" s="11" t="s">
        <v>36</v>
      </c>
      <c r="N10" s="11" t="s">
        <v>36</v>
      </c>
      <c r="O10" s="11" t="s">
        <v>35</v>
      </c>
      <c r="P10" s="11" t="s">
        <v>38</v>
      </c>
      <c r="Q10" s="22" t="s">
        <v>56</v>
      </c>
      <c r="R10" s="22" t="s">
        <v>57</v>
      </c>
      <c r="S10" s="22" t="s">
        <v>36</v>
      </c>
      <c r="T10" s="24" t="s">
        <v>36</v>
      </c>
      <c r="U10" s="24" t="s">
        <v>36</v>
      </c>
      <c r="V10" s="24" t="s">
        <v>36</v>
      </c>
      <c r="W10" s="20" t="s">
        <v>41</v>
      </c>
      <c r="X10" s="20" t="s">
        <v>42</v>
      </c>
      <c r="Y10" s="20" t="s">
        <v>42</v>
      </c>
      <c r="Z10" s="20" t="s">
        <v>42</v>
      </c>
      <c r="AA10" s="20" t="s">
        <v>42</v>
      </c>
      <c r="AB10" s="20" t="s">
        <v>42</v>
      </c>
      <c r="AC10" s="20" t="s">
        <v>58</v>
      </c>
      <c r="AD10" s="20" t="s">
        <v>47</v>
      </c>
      <c r="AE10" s="20" t="s">
        <v>59</v>
      </c>
      <c r="AF10" s="20" t="s">
        <v>46</v>
      </c>
      <c r="AG10" s="30">
        <f>=0</f>
      </c>
      <c r="AH10" s="33">
        <f>"Ignición OFF"</f>
      </c>
      <c r="AI10" s="0" t="s">
        <v>47</v>
      </c>
    </row>
    <row r="11">
      <c r="B11" s="32">
        <f>"5"</f>
      </c>
      <c r="C11" s="11" t="s">
        <v>61</v>
      </c>
      <c r="D11" s="32">
        <f>"800000000001002"</f>
      </c>
      <c r="E11" s="32">
        <f>"800000000001002"</f>
      </c>
      <c r="F11" s="32">
        <f>"800000000001002"</f>
      </c>
      <c r="G11" s="32">
        <f>"800000000001002"</f>
      </c>
      <c r="H11" s="32">
        <f>""</f>
      </c>
      <c r="I11" s="11" t="s">
        <v>36</v>
      </c>
      <c r="J11" s="11" t="s">
        <v>37</v>
      </c>
      <c r="K11" s="11" t="s">
        <v>36</v>
      </c>
      <c r="L11" s="11" t="s">
        <v>36</v>
      </c>
      <c r="M11" s="11" t="s">
        <v>36</v>
      </c>
      <c r="N11" s="11" t="s">
        <v>36</v>
      </c>
      <c r="O11" s="11" t="s">
        <v>35</v>
      </c>
      <c r="P11" s="11" t="s">
        <v>38</v>
      </c>
      <c r="Q11" s="22" t="s">
        <v>56</v>
      </c>
      <c r="R11" s="22" t="s">
        <v>57</v>
      </c>
      <c r="S11" s="22" t="s">
        <v>36</v>
      </c>
      <c r="T11" s="24" t="s">
        <v>36</v>
      </c>
      <c r="U11" s="24" t="s">
        <v>36</v>
      </c>
      <c r="V11" s="24" t="s">
        <v>36</v>
      </c>
      <c r="W11" s="20" t="s">
        <v>41</v>
      </c>
      <c r="X11" s="20" t="s">
        <v>42</v>
      </c>
      <c r="Y11" s="20" t="s">
        <v>42</v>
      </c>
      <c r="Z11" s="20" t="s">
        <v>42</v>
      </c>
      <c r="AA11" s="20" t="s">
        <v>42</v>
      </c>
      <c r="AB11" s="20" t="s">
        <v>42</v>
      </c>
      <c r="AC11" s="20" t="s">
        <v>58</v>
      </c>
      <c r="AD11" s="20" t="s">
        <v>47</v>
      </c>
      <c r="AE11" s="20" t="s">
        <v>59</v>
      </c>
      <c r="AF11" s="20" t="s">
        <v>46</v>
      </c>
      <c r="AG11" s="30">
        <f>=0</f>
      </c>
      <c r="AH11" s="33">
        <f>"Ignición OFF"</f>
      </c>
      <c r="AI11" s="0" t="s">
        <v>47</v>
      </c>
    </row>
    <row r="12">
      <c r="B12" s="32">
        <f>"6"</f>
      </c>
      <c r="C12" s="11" t="s">
        <v>62</v>
      </c>
      <c r="D12" s="32">
        <f>"800000000001003"</f>
      </c>
      <c r="E12" s="32">
        <f>"800000000001003"</f>
      </c>
      <c r="F12" s="32">
        <f>"800000000001003"</f>
      </c>
      <c r="G12" s="32">
        <f>"800000000001003"</f>
      </c>
      <c r="H12" s="32">
        <f>""</f>
      </c>
      <c r="I12" s="11" t="s">
        <v>36</v>
      </c>
      <c r="J12" s="11" t="s">
        <v>37</v>
      </c>
      <c r="K12" s="11" t="s">
        <v>36</v>
      </c>
      <c r="L12" s="11" t="s">
        <v>36</v>
      </c>
      <c r="M12" s="11" t="s">
        <v>36</v>
      </c>
      <c r="N12" s="11" t="s">
        <v>36</v>
      </c>
      <c r="O12" s="11" t="s">
        <v>35</v>
      </c>
      <c r="P12" s="11" t="s">
        <v>38</v>
      </c>
      <c r="Q12" s="22" t="s">
        <v>56</v>
      </c>
      <c r="R12" s="22" t="s">
        <v>57</v>
      </c>
      <c r="S12" s="22" t="s">
        <v>36</v>
      </c>
      <c r="T12" s="24" t="s">
        <v>36</v>
      </c>
      <c r="U12" s="24" t="s">
        <v>36</v>
      </c>
      <c r="V12" s="24" t="s">
        <v>36</v>
      </c>
      <c r="W12" s="20" t="s">
        <v>41</v>
      </c>
      <c r="X12" s="20" t="s">
        <v>42</v>
      </c>
      <c r="Y12" s="20" t="s">
        <v>42</v>
      </c>
      <c r="Z12" s="20" t="s">
        <v>42</v>
      </c>
      <c r="AA12" s="20" t="s">
        <v>42</v>
      </c>
      <c r="AB12" s="20" t="s">
        <v>42</v>
      </c>
      <c r="AC12" s="20" t="s">
        <v>58</v>
      </c>
      <c r="AD12" s="20" t="s">
        <v>47</v>
      </c>
      <c r="AE12" s="20" t="s">
        <v>59</v>
      </c>
      <c r="AF12" s="20" t="s">
        <v>46</v>
      </c>
      <c r="AG12" s="30">
        <f>=0</f>
      </c>
      <c r="AH12" s="33">
        <f>"Ignición OFF"</f>
      </c>
      <c r="AI12" s="0" t="s">
        <v>47</v>
      </c>
    </row>
    <row r="13">
      <c r="B13" s="32">
        <f>"7"</f>
      </c>
      <c r="C13" s="11" t="s">
        <v>63</v>
      </c>
      <c r="D13" s="32">
        <f>"800000000001004"</f>
      </c>
      <c r="E13" s="32">
        <f>"800000000001004"</f>
      </c>
      <c r="F13" s="32">
        <f>"800000000001004"</f>
      </c>
      <c r="G13" s="32">
        <f>"800000000001004"</f>
      </c>
      <c r="H13" s="32">
        <f>""</f>
      </c>
      <c r="I13" s="11" t="s">
        <v>36</v>
      </c>
      <c r="J13" s="11" t="s">
        <v>37</v>
      </c>
      <c r="K13" s="11" t="s">
        <v>36</v>
      </c>
      <c r="L13" s="11" t="s">
        <v>36</v>
      </c>
      <c r="M13" s="11" t="s">
        <v>36</v>
      </c>
      <c r="N13" s="11" t="s">
        <v>36</v>
      </c>
      <c r="O13" s="11" t="s">
        <v>35</v>
      </c>
      <c r="P13" s="11" t="s">
        <v>38</v>
      </c>
      <c r="Q13" s="22" t="s">
        <v>56</v>
      </c>
      <c r="R13" s="22" t="s">
        <v>57</v>
      </c>
      <c r="S13" s="22" t="s">
        <v>36</v>
      </c>
      <c r="T13" s="24" t="s">
        <v>36</v>
      </c>
      <c r="U13" s="24" t="s">
        <v>36</v>
      </c>
      <c r="V13" s="24" t="s">
        <v>36</v>
      </c>
      <c r="W13" s="20" t="s">
        <v>41</v>
      </c>
      <c r="X13" s="20" t="s">
        <v>42</v>
      </c>
      <c r="Y13" s="20" t="s">
        <v>42</v>
      </c>
      <c r="Z13" s="20" t="s">
        <v>42</v>
      </c>
      <c r="AA13" s="20" t="s">
        <v>42</v>
      </c>
      <c r="AB13" s="20" t="s">
        <v>42</v>
      </c>
      <c r="AC13" s="20" t="s">
        <v>58</v>
      </c>
      <c r="AD13" s="20" t="s">
        <v>47</v>
      </c>
      <c r="AE13" s="20" t="s">
        <v>59</v>
      </c>
      <c r="AF13" s="20" t="s">
        <v>46</v>
      </c>
      <c r="AG13" s="30">
        <f>=0</f>
      </c>
      <c r="AH13" s="33">
        <f>"Ignición OFF"</f>
      </c>
      <c r="AI13" s="0" t="s">
        <v>47</v>
      </c>
    </row>
    <row r="14">
      <c r="B14" s="32">
        <f>"8"</f>
      </c>
      <c r="C14" s="11" t="s">
        <v>64</v>
      </c>
      <c r="D14" s="32">
        <f>"800000000001005"</f>
      </c>
      <c r="E14" s="32">
        <f>"800000000001005"</f>
      </c>
      <c r="F14" s="32">
        <f>"800000000001005"</f>
      </c>
      <c r="G14" s="32">
        <f>"800000000001005"</f>
      </c>
      <c r="H14" s="32">
        <f>""</f>
      </c>
      <c r="I14" s="11" t="s">
        <v>36</v>
      </c>
      <c r="J14" s="11" t="s">
        <v>37</v>
      </c>
      <c r="K14" s="11" t="s">
        <v>36</v>
      </c>
      <c r="L14" s="11" t="s">
        <v>36</v>
      </c>
      <c r="M14" s="11" t="s">
        <v>36</v>
      </c>
      <c r="N14" s="11" t="s">
        <v>36</v>
      </c>
      <c r="O14" s="11" t="s">
        <v>35</v>
      </c>
      <c r="P14" s="11" t="s">
        <v>38</v>
      </c>
      <c r="Q14" s="22" t="s">
        <v>56</v>
      </c>
      <c r="R14" s="22" t="s">
        <v>57</v>
      </c>
      <c r="S14" s="22" t="s">
        <v>36</v>
      </c>
      <c r="T14" s="24" t="s">
        <v>36</v>
      </c>
      <c r="U14" s="24" t="s">
        <v>36</v>
      </c>
      <c r="V14" s="24" t="s">
        <v>36</v>
      </c>
      <c r="W14" s="20" t="s">
        <v>41</v>
      </c>
      <c r="X14" s="20" t="s">
        <v>42</v>
      </c>
      <c r="Y14" s="20" t="s">
        <v>42</v>
      </c>
      <c r="Z14" s="20" t="s">
        <v>42</v>
      </c>
      <c r="AA14" s="20" t="s">
        <v>42</v>
      </c>
      <c r="AB14" s="20" t="s">
        <v>42</v>
      </c>
      <c r="AC14" s="20" t="s">
        <v>58</v>
      </c>
      <c r="AD14" s="20" t="s">
        <v>47</v>
      </c>
      <c r="AE14" s="20" t="s">
        <v>59</v>
      </c>
      <c r="AF14" s="20" t="s">
        <v>46</v>
      </c>
      <c r="AG14" s="30">
        <f>=0</f>
      </c>
      <c r="AH14" s="33">
        <f>"Ignición OFF"</f>
      </c>
      <c r="AI14" s="0" t="s">
        <v>47</v>
      </c>
    </row>
    <row r="15">
      <c r="B15" s="32">
        <f>"9"</f>
      </c>
      <c r="C15" s="11" t="s">
        <v>65</v>
      </c>
      <c r="D15" s="32">
        <f>"800000000001006"</f>
      </c>
      <c r="E15" s="32">
        <f>"800000000001006"</f>
      </c>
      <c r="F15" s="32">
        <f>"800000000001006"</f>
      </c>
      <c r="G15" s="32">
        <f>"800000000001006"</f>
      </c>
      <c r="H15" s="32">
        <f>""</f>
      </c>
      <c r="I15" s="11" t="s">
        <v>36</v>
      </c>
      <c r="J15" s="11" t="s">
        <v>37</v>
      </c>
      <c r="K15" s="11" t="s">
        <v>36</v>
      </c>
      <c r="L15" s="11" t="s">
        <v>36</v>
      </c>
      <c r="M15" s="11" t="s">
        <v>36</v>
      </c>
      <c r="N15" s="11" t="s">
        <v>36</v>
      </c>
      <c r="O15" s="11" t="s">
        <v>35</v>
      </c>
      <c r="P15" s="11" t="s">
        <v>38</v>
      </c>
      <c r="Q15" s="22" t="s">
        <v>56</v>
      </c>
      <c r="R15" s="22" t="s">
        <v>57</v>
      </c>
      <c r="S15" s="22" t="s">
        <v>36</v>
      </c>
      <c r="T15" s="24" t="s">
        <v>36</v>
      </c>
      <c r="U15" s="24" t="s">
        <v>36</v>
      </c>
      <c r="V15" s="24" t="s">
        <v>36</v>
      </c>
      <c r="W15" s="20" t="s">
        <v>41</v>
      </c>
      <c r="X15" s="20" t="s">
        <v>42</v>
      </c>
      <c r="Y15" s="20" t="s">
        <v>42</v>
      </c>
      <c r="Z15" s="20" t="s">
        <v>42</v>
      </c>
      <c r="AA15" s="20" t="s">
        <v>42</v>
      </c>
      <c r="AB15" s="20" t="s">
        <v>42</v>
      </c>
      <c r="AC15" s="20" t="s">
        <v>58</v>
      </c>
      <c r="AD15" s="20" t="s">
        <v>47</v>
      </c>
      <c r="AE15" s="20" t="s">
        <v>59</v>
      </c>
      <c r="AF15" s="20" t="s">
        <v>46</v>
      </c>
      <c r="AG15" s="30">
        <f>=0</f>
      </c>
      <c r="AH15" s="33">
        <f>"Ignición OFF"</f>
      </c>
      <c r="AI15" s="0" t="s">
        <v>47</v>
      </c>
    </row>
    <row r="16">
      <c r="B16" s="32">
        <f>"10"</f>
      </c>
      <c r="C16" s="11" t="s">
        <v>66</v>
      </c>
      <c r="D16" s="32">
        <f>"800000000001007"</f>
      </c>
      <c r="E16" s="32">
        <f>"800000000001007"</f>
      </c>
      <c r="F16" s="32">
        <f>"800000000001007"</f>
      </c>
      <c r="G16" s="32">
        <f>"800000000001007"</f>
      </c>
      <c r="H16" s="32">
        <f>""</f>
      </c>
      <c r="I16" s="11" t="s">
        <v>36</v>
      </c>
      <c r="J16" s="11" t="s">
        <v>37</v>
      </c>
      <c r="K16" s="11" t="s">
        <v>36</v>
      </c>
      <c r="L16" s="11" t="s">
        <v>36</v>
      </c>
      <c r="M16" s="11" t="s">
        <v>36</v>
      </c>
      <c r="N16" s="11" t="s">
        <v>36</v>
      </c>
      <c r="O16" s="11" t="s">
        <v>35</v>
      </c>
      <c r="P16" s="11" t="s">
        <v>38</v>
      </c>
      <c r="Q16" s="22" t="s">
        <v>56</v>
      </c>
      <c r="R16" s="22" t="s">
        <v>57</v>
      </c>
      <c r="S16" s="22" t="s">
        <v>36</v>
      </c>
      <c r="T16" s="24" t="s">
        <v>36</v>
      </c>
      <c r="U16" s="24" t="s">
        <v>36</v>
      </c>
      <c r="V16" s="24" t="s">
        <v>36</v>
      </c>
      <c r="W16" s="20" t="s">
        <v>41</v>
      </c>
      <c r="X16" s="20" t="s">
        <v>42</v>
      </c>
      <c r="Y16" s="20" t="s">
        <v>42</v>
      </c>
      <c r="Z16" s="20" t="s">
        <v>42</v>
      </c>
      <c r="AA16" s="20" t="s">
        <v>42</v>
      </c>
      <c r="AB16" s="20" t="s">
        <v>42</v>
      </c>
      <c r="AC16" s="20" t="s">
        <v>58</v>
      </c>
      <c r="AD16" s="20" t="s">
        <v>47</v>
      </c>
      <c r="AE16" s="20" t="s">
        <v>59</v>
      </c>
      <c r="AF16" s="20" t="s">
        <v>46</v>
      </c>
      <c r="AG16" s="30">
        <f>=0</f>
      </c>
      <c r="AH16" s="33">
        <f>"Ignición OFF"</f>
      </c>
      <c r="AI16" s="0" t="s">
        <v>47</v>
      </c>
    </row>
    <row r="17">
      <c r="B17" s="32">
        <f>"11"</f>
      </c>
      <c r="C17" s="11" t="s">
        <v>67</v>
      </c>
      <c r="D17" s="32">
        <f>"800000000001008"</f>
      </c>
      <c r="E17" s="32">
        <f>"800000000001008"</f>
      </c>
      <c r="F17" s="32">
        <f>"800000000001008"</f>
      </c>
      <c r="G17" s="32">
        <f>"800000000001008"</f>
      </c>
      <c r="H17" s="32">
        <f>""</f>
      </c>
      <c r="I17" s="11" t="s">
        <v>36</v>
      </c>
      <c r="J17" s="11" t="s">
        <v>37</v>
      </c>
      <c r="K17" s="11" t="s">
        <v>36</v>
      </c>
      <c r="L17" s="11" t="s">
        <v>36</v>
      </c>
      <c r="M17" s="11" t="s">
        <v>36</v>
      </c>
      <c r="N17" s="11" t="s">
        <v>36</v>
      </c>
      <c r="O17" s="11" t="s">
        <v>35</v>
      </c>
      <c r="P17" s="11" t="s">
        <v>38</v>
      </c>
      <c r="Q17" s="22" t="s">
        <v>56</v>
      </c>
      <c r="R17" s="22" t="s">
        <v>57</v>
      </c>
      <c r="S17" s="22" t="s">
        <v>36</v>
      </c>
      <c r="T17" s="24" t="s">
        <v>36</v>
      </c>
      <c r="U17" s="24" t="s">
        <v>36</v>
      </c>
      <c r="V17" s="24" t="s">
        <v>36</v>
      </c>
      <c r="W17" s="20" t="s">
        <v>41</v>
      </c>
      <c r="X17" s="20" t="s">
        <v>42</v>
      </c>
      <c r="Y17" s="20" t="s">
        <v>42</v>
      </c>
      <c r="Z17" s="20" t="s">
        <v>42</v>
      </c>
      <c r="AA17" s="20" t="s">
        <v>42</v>
      </c>
      <c r="AB17" s="20" t="s">
        <v>42</v>
      </c>
      <c r="AC17" s="20" t="s">
        <v>58</v>
      </c>
      <c r="AD17" s="20" t="s">
        <v>47</v>
      </c>
      <c r="AE17" s="20" t="s">
        <v>59</v>
      </c>
      <c r="AF17" s="20" t="s">
        <v>46</v>
      </c>
      <c r="AG17" s="30">
        <f>=0</f>
      </c>
      <c r="AH17" s="33">
        <f>"Ignición OFF"</f>
      </c>
      <c r="AI17" s="0" t="s">
        <v>47</v>
      </c>
    </row>
    <row r="18">
      <c r="B18" s="32">
        <f>"12"</f>
      </c>
      <c r="C18" s="11" t="s">
        <v>68</v>
      </c>
      <c r="D18" s="32">
        <f>"800000000001009"</f>
      </c>
      <c r="E18" s="32">
        <f>"800000000001009"</f>
      </c>
      <c r="F18" s="32">
        <f>"800000000001009"</f>
      </c>
      <c r="G18" s="32">
        <f>"800000000001009"</f>
      </c>
      <c r="H18" s="32">
        <f>""</f>
      </c>
      <c r="I18" s="11" t="s">
        <v>36</v>
      </c>
      <c r="J18" s="11" t="s">
        <v>37</v>
      </c>
      <c r="K18" s="11" t="s">
        <v>36</v>
      </c>
      <c r="L18" s="11" t="s">
        <v>36</v>
      </c>
      <c r="M18" s="11" t="s">
        <v>36</v>
      </c>
      <c r="N18" s="11" t="s">
        <v>36</v>
      </c>
      <c r="O18" s="11" t="s">
        <v>35</v>
      </c>
      <c r="P18" s="11" t="s">
        <v>38</v>
      </c>
      <c r="Q18" s="22" t="s">
        <v>56</v>
      </c>
      <c r="R18" s="22" t="s">
        <v>69</v>
      </c>
      <c r="S18" s="22" t="s">
        <v>36</v>
      </c>
      <c r="T18" s="24" t="s">
        <v>36</v>
      </c>
      <c r="U18" s="24" t="s">
        <v>36</v>
      </c>
      <c r="V18" s="24" t="s">
        <v>36</v>
      </c>
      <c r="W18" s="20" t="s">
        <v>41</v>
      </c>
      <c r="X18" s="20" t="s">
        <v>42</v>
      </c>
      <c r="Y18" s="20" t="s">
        <v>42</v>
      </c>
      <c r="Z18" s="20" t="s">
        <v>42</v>
      </c>
      <c r="AA18" s="20" t="s">
        <v>42</v>
      </c>
      <c r="AB18" s="20" t="s">
        <v>42</v>
      </c>
      <c r="AC18" s="20" t="s">
        <v>58</v>
      </c>
      <c r="AD18" s="20" t="s">
        <v>47</v>
      </c>
      <c r="AE18" s="20" t="s">
        <v>59</v>
      </c>
      <c r="AF18" s="20" t="s">
        <v>46</v>
      </c>
      <c r="AG18" s="30">
        <f>=0</f>
      </c>
      <c r="AH18" s="33">
        <f>"Ignición OFF"</f>
      </c>
      <c r="AI18" s="0" t="s">
        <v>47</v>
      </c>
    </row>
    <row r="19">
      <c r="B19" s="34">
        <f>"13"</f>
      </c>
      <c r="C19" s="12" t="s">
        <v>70</v>
      </c>
      <c r="D19" s="34">
        <f>"0001"</f>
      </c>
      <c r="E19" s="34">
        <f>"0001"</f>
      </c>
      <c r="F19" s="34">
        <f>"IDGlobal01"</f>
      </c>
      <c r="G19" s="34">
        <f>"333R45R5R5"</f>
      </c>
      <c r="H19" s="34">
        <f>""</f>
      </c>
      <c r="I19" s="12" t="s">
        <v>71</v>
      </c>
      <c r="J19" s="12" t="s">
        <v>72</v>
      </c>
      <c r="K19" s="12" t="s">
        <v>36</v>
      </c>
      <c r="L19" s="12" t="s">
        <v>36</v>
      </c>
      <c r="M19" s="12" t="s">
        <v>36</v>
      </c>
      <c r="N19" s="12" t="s">
        <v>36</v>
      </c>
      <c r="O19" s="12" t="s">
        <v>35</v>
      </c>
      <c r="P19" s="12" t="s">
        <v>38</v>
      </c>
      <c r="Q19" s="23" t="s">
        <v>73</v>
      </c>
      <c r="R19" s="23" t="s">
        <v>74</v>
      </c>
      <c r="S19" s="23" t="s">
        <v>36</v>
      </c>
      <c r="T19" s="25" t="s">
        <v>36</v>
      </c>
      <c r="U19" s="25" t="s">
        <v>36</v>
      </c>
      <c r="V19" s="25" t="s">
        <v>36</v>
      </c>
      <c r="W19" s="21" t="s">
        <v>41</v>
      </c>
      <c r="X19" s="21" t="s">
        <v>42</v>
      </c>
      <c r="Y19" s="21" t="s">
        <v>42</v>
      </c>
      <c r="Z19" s="21" t="s">
        <v>42</v>
      </c>
      <c r="AA19" s="21" t="s">
        <v>42</v>
      </c>
      <c r="AB19" s="21" t="s">
        <v>42</v>
      </c>
      <c r="AC19" s="21" t="s">
        <v>58</v>
      </c>
      <c r="AD19" s="21" t="s">
        <v>47</v>
      </c>
      <c r="AE19" s="21" t="s">
        <v>59</v>
      </c>
      <c r="AF19" s="21" t="s">
        <v>75</v>
      </c>
      <c r="AG19" s="31">
        <f>=0</f>
      </c>
      <c r="AH19" s="35">
        <f>"Ignición OFF"</f>
      </c>
      <c r="AI19" s="0" t="s">
        <v>47</v>
      </c>
    </row>
    <row r="20" ht="15.75"/>
    <row r="21">
      <c r="B21" s="18" t="s">
        <v>76</v>
      </c>
      <c r="C21" s="19">
        <f>COUNTA(B7:B19)</f>
        <v>0</v>
      </c>
    </row>
    <row r="23">
      <c r="B23" s="10"/>
    </row>
  </sheetData>
  <autoFilter ref="B6:AH6"/>
  <mergeCells>
    <mergeCell ref="C4:D4"/>
    <mergeCell ref="C2:D2"/>
  </mergeCells>
  <conditionalFormatting sqref="B7:AH19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Unidad</vt:lpstr>
    </vt:vector>
  </TitlesOfParts>
  <Company>GlobalTrackCloud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Mind</cp:lastModifiedBy>
  <dcterms:created xsi:type="dcterms:W3CDTF">2011-08-05T17:03:31Z</dcterms:created>
  <dcterms:modified xsi:type="dcterms:W3CDTF">2020-05-20T19:32:39Z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