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Unidades" sheetId="1" r:id="rId4"/>
    <sheet state="visible" name="Detalle_0_INTERNACIONAL_TRACK_" sheetId="2" r:id="rId5"/>
  </sheets>
  <definedNames>
    <definedName name="_xlnm._FilterDatabase" localSheetId="0" hidden="1">Reporte_Unidades!$B$6:$F$7</definedName>
    <definedName name="_xlnm._FilterDatabase" localSheetId="1" hidden="1">Detalle_0_INTERNACIONAL_TRACK_!$B$6:$J$14</definedName>
  </definedNames>
  <calcPr fullCalcOnLoad="1"/>
  <extLst>
    <ext uri="GoogleSheetsCustomDataVersion2">
      <go:sheetsCustomData xmlns:go="http://customooxmlschemas.google.com/" r:id="rId6" roundtripDataChecksum="butJUI99CqxYrqPh1IZzlIEr5A07j1ZSkRONKhuUQEE="/>
    </ext>
  </extLst>
</workbook>
</file>

<file path=xl/sharedStrings.xml><?xml version="1.0" encoding="utf-8"?>
<sst xmlns="http://schemas.openxmlformats.org/spreadsheetml/2006/main" count="29" uniqueCount="29">
  <si>
    <t>Reporte De Actividad</t>
  </si>
  <si>
    <t>Fecha Reporte</t>
  </si>
  <si>
    <t>10/12/2024</t>
  </si>
  <si>
    <t>Empresa</t>
  </si>
  <si>
    <t>Total Unidades</t>
  </si>
  <si>
    <t>24 Horas</t>
  </si>
  <si>
    <t>Ultima Semana</t>
  </si>
  <si>
    <t>Mayor a una Semana</t>
  </si>
  <si>
    <t>Total de Registros</t>
  </si>
  <si>
    <t>INTERNACIONAL TRACK DE MEXICO (Global)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</si>
  <si>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</si>
  <si>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</si>
  <si>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</si>
  <si>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</si>
  <si>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</si>
  <si>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</si>
  <si>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</si>
  <si>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</si>
  <si>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</si>
  <si>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23/10/2024</t>
  </si>
  <si>
    <t>02:36 PM</t>
  </si>
  <si>
    <t>Mayor de una semana</t>
  </si>
  <si>
    <t xml:space="preserve"> </t>
  </si>
  <si>
    <t>08/11/2024</t>
  </si>
  <si>
    <t>05:34 PM</t>
  </si>
  <si>
    <t>28/11/2024</t>
  </si>
  <si>
    <t>04:30 PM</t>
  </si>
  <si>
    <t>03:26 PM</t>
  </si>
  <si>
    <t>03:27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</si>
</sst>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F15A24"/>
        <bgColor rgb="FFFFFFFF"/>
      </patternFill>
    </fill>
    <fill>
      <patternFill patternType="solid">
        <fgColor rgb="FFE0E0E0"/>
        <bgColor rgb="FFFFFFFF"/>
      </patternFill>
    </fill>
    <fill>
      <patternFill patternType="solid">
        <fgColor rgb="FF39B54A"/>
        <bgColor rgb="FFFFFFFF"/>
      </patternFill>
    </fill>
    <fill>
      <patternFill patternType="solid">
        <fgColor rgb="FF39B54A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5" applyFont="1" fillId="0" applyFill="1" borderId="3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4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0" applyNumberFormat="1" fontId="8" applyFont="1" fillId="0" applyFill="1" borderId="0" applyBorder="1" xfId="0" applyProtection="1" applyAlignment="1">
      <alignment vertical="center"/>
    </xf>
    <xf numFmtId="0" applyNumberFormat="1" fontId="1" applyFont="1" fillId="2" applyFill="1" borderId="2" applyBorder="1" xfId="0" applyProtection="1" applyAlignment="1">
      <alignment horizontal="left"/>
    </xf>
    <xf numFmtId="0" applyNumberFormat="1" fontId="9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7" applyBorder="1" xfId="0" applyProtection="1" applyAlignment="1">
      <alignment horizontal="center" vertic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0" applyFont="1" fillId="4" applyFill="1" borderId="5" applyBorder="1" xfId="0" applyProtection="1" applyAlignment="1">
      <alignment horizontal="center"/>
    </xf>
    <xf numFmtId="49" applyNumberFormat="1" fontId="10" applyFont="1" fillId="4" applyFill="1" borderId="6" applyBorder="1" xfId="0" applyProtection="1" applyAlignment="1">
      <alignment horizont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/>
    </xf>
    <xf numFmtId="164" applyNumberFormat="1" fontId="1" applyFont="1" fillId="6" applyFill="1" borderId="5" applyBorder="1" xfId="0" applyProtection="1" applyAlignment="1">
      <alignment horizontal="left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7" applyFill="1" borderId="5" applyBorder="1" xfId="0" applyProtection="1" applyAlignment="1">
      <alignment horizontal="left"/>
    </xf>
    <xf numFmtId="49" applyNumberFormat="1" fontId="1" applyFont="1" fillId="7" applyFill="1" borderId="5" applyBorder="1" xfId="0" applyProtection="1" applyAlignment="1">
      <alignment horizontal="center"/>
    </xf>
    <xf numFmtId="164" applyNumberFormat="1" fontId="1" applyFont="1" fillId="7" applyFill="1" borderId="8" applyBorder="1" xfId="0" applyProtection="1" applyAlignment="1">
      <alignment horizontal="left"/>
    </xf>
    <xf numFmtId="164" applyNumberFormat="1" fontId="1" applyFont="1" fillId="8" applyFill="1" borderId="5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  <xf numFmtId="49" applyNumberFormat="1" fontId="1" applyFont="1" fillId="5" applyFill="1" borderId="5" applyBorder="1" xfId="0" applyProtection="1" applyAlignment="1">
      <alignment horizontal="center"/>
    </xf>
    <xf numFmtId="164" applyNumberFormat="1" fontId="1" applyFont="1" fillId="9" applyFill="1" borderId="5" applyBorder="1" xfId="0" applyProtection="1" applyAlignment="1">
      <alignment horizontal="left"/>
    </xf>
    <xf numFmtId="164" applyNumberFormat="1" fontId="1" applyFont="1" fillId="5" applyFill="1" borderId="8" applyBorder="1" xfId="0" applyProtection="1" applyAlignment="1">
      <alignment horizontal="left"/>
    </xf>
    <xf numFmtId="0" applyNumberFormat="1" fontId="1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F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 t="s">
        <v>2</v>
      </c>
      <c r="D4" s="7"/>
      <c r="E4" s="1"/>
    </row>
    <row r="5">
      <c r="A5" s="1"/>
      <c r="B5" s="2"/>
      <c r="E5" s="1"/>
    </row>
    <row r="6">
      <c r="A6" s="1"/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>
      <c r="A7" s="1"/>
      <c r="B7" s="18">
        <f>"INTERNACIONAL TRACK DE MEXICO (Global)"</f>
      </c>
      <c r="C7" s="19">
        <f>=HYPERLINK("#Detalle_0_INTERNACIONAL_TRACK_!C4","8")</f>
      </c>
      <c r="D7" s="19">
        <f>=HYPERLINK("#Detalle_0_INTERNACIONAL_TRACK_!C4","3")</f>
      </c>
      <c r="E7" s="19">
        <f>=HYPERLINK("#Detalle_0_INTERNACIONAL_TRACK_!C4","0")</f>
      </c>
      <c r="F7" s="20">
        <f>=HYPERLINK("#Detalle_0_INTERNACIONAL_TRACK_!C4","5")</f>
      </c>
    </row>
    <row r="8">
      <c r="A8" s="1"/>
      <c r="B8" s="2"/>
      <c r="E8" s="1"/>
    </row>
    <row r="9">
      <c r="A9" s="1"/>
      <c r="B9" s="11" t="s">
        <v>8</v>
      </c>
      <c r="C9" s="12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3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K16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4" width="24.29" customWidth="1"/>
    <col min="5" max="6" width="28.57" customWidth="1"/>
    <col min="7" max="8" width="25.71" customWidth="1"/>
    <col min="9" max="9" width="28.57" customWidth="1"/>
    <col min="10" max="10" width="35.71" customWidth="1"/>
    <col min="11" max="26" width="10.71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14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5" t="s">
        <v>3</v>
      </c>
      <c r="C4" s="15" t="s">
        <v>9</v>
      </c>
      <c r="D4" s="7"/>
      <c r="E4" s="33">
        <f>=HYPERLINK("[#]Reporte_Unidades!C7","Regresar")</f>
      </c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8" t="s">
        <v>10</v>
      </c>
      <c r="C6" s="8" t="s">
        <v>11</v>
      </c>
      <c r="D6" s="8" t="s">
        <v>12</v>
      </c>
      <c r="E6" s="16" t="s">
        <v>13</v>
      </c>
      <c r="F6" s="16" t="s">
        <v>14</v>
      </c>
      <c r="G6" s="9" t="s">
        <v>15</v>
      </c>
      <c r="H6" s="9" t="s">
        <v>16</v>
      </c>
      <c r="I6" s="16" t="s">
        <v>17</v>
      </c>
      <c r="J6" s="17" t="s">
        <v>18</v>
      </c>
    </row>
    <row r="7">
      <c r="A7" s="1"/>
      <c r="B7" s="21">
        <f>"9000000015"</f>
      </c>
      <c r="C7" s="22" t="s">
        <v>19</v>
      </c>
      <c r="D7" s="22" t="s">
        <v>20</v>
      </c>
      <c r="E7" s="23" t="s">
        <v>21</v>
      </c>
      <c r="F7" s="21">
        <f>"General"</f>
      </c>
      <c r="G7" s="21">
        <f>"Activo"</f>
      </c>
      <c r="H7" s="21">
        <f>""</f>
      </c>
      <c r="I7" s="21">
        <f>""</f>
      </c>
      <c r="J7" s="24">
        <f>"A 12.93 kms de SALIDA DE MTY., San Pedro Garza García, Nuevo León."</f>
      </c>
      <c r="K7" s="0" t="s">
        <v>22</v>
      </c>
    </row>
    <row r="8">
      <c r="A8" s="1"/>
      <c r="B8" s="25">
        <f>"862894021874964"</f>
      </c>
      <c r="C8" s="26" t="s">
        <v>23</v>
      </c>
      <c r="D8" s="26" t="s">
        <v>24</v>
      </c>
      <c r="E8" s="23" t="s">
        <v>21</v>
      </c>
      <c r="F8" s="25">
        <f>"General"</f>
      </c>
      <c r="G8" s="25">
        <f>"Activo"</f>
      </c>
      <c r="H8" s="25">
        <f>""</f>
      </c>
      <c r="I8" s="25">
        <f>""</f>
      </c>
      <c r="J8" s="27">
        <f>"A 12.94 kms de SALIDA DE MTY., San Pedro Garza García, Nuevo León."</f>
      </c>
      <c r="K8" s="0" t="s">
        <v>22</v>
      </c>
    </row>
    <row r="9">
      <c r="A9" s="1"/>
      <c r="B9" s="21">
        <f>"9000000018"</f>
      </c>
      <c r="C9" s="22" t="s">
        <v>25</v>
      </c>
      <c r="D9" s="22" t="s">
        <v>26</v>
      </c>
      <c r="E9" s="23" t="s">
        <v>21</v>
      </c>
      <c r="F9" s="21">
        <f>"General"</f>
      </c>
      <c r="G9" s="21">
        <f>"Activo"</f>
      </c>
      <c r="H9" s="21">
        <f>""</f>
      </c>
      <c r="I9" s="21">
        <f>""</f>
      </c>
      <c r="J9" s="24">
        <f>"A 12.93 kms de SALIDA DE MTY., San Pedro Garza García, Nuevo León."</f>
      </c>
      <c r="K9" s="0" t="s">
        <v>22</v>
      </c>
    </row>
    <row r="10">
      <c r="A10" s="1"/>
      <c r="B10" s="25">
        <f>"9000000016"</f>
      </c>
      <c r="C10" s="26" t="s">
        <v>25</v>
      </c>
      <c r="D10" s="26" t="s">
        <v>26</v>
      </c>
      <c r="E10" s="23" t="s">
        <v>21</v>
      </c>
      <c r="F10" s="25">
        <f>"General"</f>
      </c>
      <c r="G10" s="25">
        <f>"Activo"</f>
      </c>
      <c r="H10" s="25">
        <f>""</f>
      </c>
      <c r="I10" s="25">
        <f>""</f>
      </c>
      <c r="J10" s="27">
        <f>"A 12.93 kms de SALIDA DE MTY., San Pedro Garza García, Nuevo León."</f>
      </c>
      <c r="K10" s="0" t="s">
        <v>22</v>
      </c>
    </row>
    <row r="11">
      <c r="A11" s="1"/>
      <c r="B11" s="21">
        <f>"9000000017"</f>
      </c>
      <c r="C11" s="22" t="s">
        <v>25</v>
      </c>
      <c r="D11" s="22" t="s">
        <v>26</v>
      </c>
      <c r="E11" s="23" t="s">
        <v>21</v>
      </c>
      <c r="F11" s="21">
        <f>"General"</f>
      </c>
      <c r="G11" s="21">
        <f>"Activo"</f>
      </c>
      <c r="H11" s="21">
        <f>""</f>
      </c>
      <c r="I11" s="21">
        <f>""</f>
      </c>
      <c r="J11" s="24">
        <f>"A 12.93 kms de SALIDA DE MTY., San Pedro Garza García, Nuevo León."</f>
      </c>
      <c r="K11" s="0" t="s">
        <v>22</v>
      </c>
    </row>
    <row r="12">
      <c r="A12" s="1"/>
      <c r="B12" s="25">
        <f>"800000000001002"</f>
      </c>
      <c r="C12" s="26" t="s">
        <v>2</v>
      </c>
      <c r="D12" s="26" t="s">
        <v>27</v>
      </c>
      <c r="E12" s="28" t="s">
        <v>5</v>
      </c>
      <c r="F12" s="25">
        <f>"General"</f>
      </c>
      <c r="G12" s="25">
        <f>"Activo"</f>
      </c>
      <c r="H12" s="25">
        <f>""</f>
      </c>
      <c r="I12" s="25">
        <f>""</f>
      </c>
      <c r="J12" s="27">
        <f>"A 12.94 kms de SALIDA DE MTY., San Pedro Garza García, Nuevo León."</f>
      </c>
      <c r="K12" s="0" t="s">
        <v>22</v>
      </c>
    </row>
    <row r="13">
      <c r="A13" s="1"/>
      <c r="B13" s="21">
        <f>"800000000001009"</f>
      </c>
      <c r="C13" s="22" t="s">
        <v>2</v>
      </c>
      <c r="D13" s="22" t="s">
        <v>28</v>
      </c>
      <c r="E13" s="28" t="s">
        <v>5</v>
      </c>
      <c r="F13" s="21">
        <f>"General"</f>
      </c>
      <c r="G13" s="21">
        <f>"Activo"</f>
      </c>
      <c r="H13" s="21">
        <f>""</f>
      </c>
      <c r="I13" s="21">
        <f>""</f>
      </c>
      <c r="J13" s="24">
        <f>"A 12.94 kms de SALIDA DE MTY., San Pedro Garza García, Nuevo León."</f>
      </c>
      <c r="K13" s="0" t="s">
        <v>22</v>
      </c>
    </row>
    <row r="14">
      <c r="A14" s="1"/>
      <c r="B14" s="29">
        <f>"800000000001000"</f>
      </c>
      <c r="C14" s="30" t="s">
        <v>2</v>
      </c>
      <c r="D14" s="30" t="s">
        <v>28</v>
      </c>
      <c r="E14" s="31" t="s">
        <v>5</v>
      </c>
      <c r="F14" s="29">
        <f>"General"</f>
      </c>
      <c r="G14" s="29">
        <f>"Activo"</f>
      </c>
      <c r="H14" s="29">
        <f>""</f>
      </c>
      <c r="I14" s="29">
        <f>""</f>
      </c>
      <c r="J14" s="32">
        <f>"A 12.94 kms de SALIDA DE MTY., San Pedro Garza García, Nuevo León."</f>
      </c>
      <c r="K14" s="0" t="s">
        <v>22</v>
      </c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11" t="s">
        <v>8</v>
      </c>
      <c r="C16" s="12">
        <f>COUNTA(B7:B14)</f>
        <v>2</v>
      </c>
      <c r="D16" s="2"/>
      <c r="E16" s="2"/>
      <c r="F16" s="2"/>
      <c r="G16" s="2"/>
      <c r="H16" s="2"/>
      <c r="I16" s="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autoFilter ref="$B$6:$J$14"/>
  <mergeCells>
    <mergeCell ref="C2:D2"/>
    <mergeCell ref="C4:D4"/>
  </mergeCells>
  <printOptions/>
  <pageMargins bottom="0.75" footer="0.0" header="0.0" left="0.7" right="0.7" top="0.75"/>
  <pageSetup orientation="landscape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